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600" activeTab="2"/>
  </bookViews>
  <sheets>
    <sheet name="Титул " sheetId="1" r:id="rId1"/>
    <sheet name="Бюджет времени" sheetId="2" r:id="rId2"/>
    <sheet name="Учебный план" sheetId="3" r:id="rId3"/>
    <sheet name="Пояснительная записка" sheetId="4" r:id="rId4"/>
    <sheet name="Перечень кабинетов" sheetId="5" r:id="rId5"/>
    <sheet name="Календарный учебный график" sheetId="6" r:id="rId6"/>
  </sheets>
  <definedNames>
    <definedName name="_xlnm.Print_Area" localSheetId="5">'Календарный учебный график'!$A$1:$BP$31</definedName>
    <definedName name="_xlnm.Print_Area" localSheetId="0">'Титул '!$A$1:$AP$33</definedName>
    <definedName name="_xlnm.Print_Area" localSheetId="2">'Учебный план'!$A$1:$Q$73</definedName>
  </definedNames>
  <calcPr fullCalcOnLoad="1"/>
</workbook>
</file>

<file path=xl/sharedStrings.xml><?xml version="1.0" encoding="utf-8"?>
<sst xmlns="http://schemas.openxmlformats.org/spreadsheetml/2006/main" count="552" uniqueCount="352">
  <si>
    <t>индекс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</si>
  <si>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</si>
  <si>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</si>
  <si>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</si>
  <si>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</si>
  <si>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</si>
  <si>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</si>
  <si>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</si>
  <si>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</si>
  <si>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</si>
  <si>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Техническая механика</t>
  </si>
  <si>
    <t>ПМ.00</t>
  </si>
  <si>
    <t>Профессиональные модули</t>
  </si>
  <si>
    <t>ПМ.01</t>
  </si>
  <si>
    <t>МДК 01.01</t>
  </si>
  <si>
    <t>ПМ.02</t>
  </si>
  <si>
    <t>МДК 02.01</t>
  </si>
  <si>
    <t>ПМ.03</t>
  </si>
  <si>
    <t>МДК 03.01</t>
  </si>
  <si>
    <t>ПМ. 04</t>
  </si>
  <si>
    <t>Учебная практика</t>
  </si>
  <si>
    <t>Преддипломная практика</t>
  </si>
  <si>
    <t>Каникулы</t>
  </si>
  <si>
    <t>История</t>
  </si>
  <si>
    <t>Математика</t>
  </si>
  <si>
    <t>ОГСЭ.00</t>
  </si>
  <si>
    <t>ОГСЭ.01</t>
  </si>
  <si>
    <t>Основы философии</t>
  </si>
  <si>
    <t>ЕН.00</t>
  </si>
  <si>
    <t>ЕН.01</t>
  </si>
  <si>
    <t>Экологические основы природопользования</t>
  </si>
  <si>
    <t>ЕН.02</t>
  </si>
  <si>
    <t>Учебная нагрузка обучающихся(час)</t>
  </si>
  <si>
    <t>обязательная аудиторная</t>
  </si>
  <si>
    <t>в т.ч.</t>
  </si>
  <si>
    <t>сем</t>
  </si>
  <si>
    <t>Безопасность жизнедеятельности</t>
  </si>
  <si>
    <t>Общепрофессиональные дисциплины</t>
  </si>
  <si>
    <t>ПДП</t>
  </si>
  <si>
    <t>Курсы</t>
  </si>
  <si>
    <t>Обучение по</t>
  </si>
  <si>
    <t>дисциплинам и МДК</t>
  </si>
  <si>
    <t xml:space="preserve">Учебная </t>
  </si>
  <si>
    <t>практика</t>
  </si>
  <si>
    <t>Производственная практика</t>
  </si>
  <si>
    <t>преддипломная</t>
  </si>
  <si>
    <t>ГИА</t>
  </si>
  <si>
    <t>Всего</t>
  </si>
  <si>
    <t xml:space="preserve">Промежуточная </t>
  </si>
  <si>
    <t>аттестация</t>
  </si>
  <si>
    <t>Форма обучения</t>
  </si>
  <si>
    <t>На базе</t>
  </si>
  <si>
    <t>Год начала подготовки</t>
  </si>
  <si>
    <t>квалификация</t>
  </si>
  <si>
    <t>техник</t>
  </si>
  <si>
    <t>образовательный уровень СПО</t>
  </si>
  <si>
    <t>базовый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</si>
  <si>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</si>
  <si>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</si>
  <si>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</si>
  <si>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</si>
  <si>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</si>
  <si>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</si>
  <si>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</si>
  <si>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</si>
  <si>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</si>
  <si>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</si>
  <si>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</si>
  <si>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</si>
  <si>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</si>
  <si>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</si>
  <si>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</si>
  <si>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</si>
  <si>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</si>
  <si>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</si>
  <si>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</si>
  <si>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</si>
  <si>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</si>
  <si>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</si>
  <si>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</si>
  <si>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</si>
  <si>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</si>
  <si>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</si>
  <si>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</si>
  <si>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</si>
  <si>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</si>
  <si>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</si>
  <si>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</si>
  <si>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</si>
  <si>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</si>
  <si>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</si>
  <si>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</si>
  <si>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</si>
  <si>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</si>
  <si>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</si>
  <si>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</si>
  <si>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</si>
  <si>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</si>
  <si>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</si>
  <si>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</si>
  <si>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</si>
  <si>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</si>
  <si>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</si>
  <si>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</si>
  <si>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</si>
  <si>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</si>
  <si>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</si>
  <si>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</si>
  <si>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</si>
  <si>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</si>
  <si>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Всего за год</t>
  </si>
  <si>
    <t>1 семестр</t>
  </si>
  <si>
    <t>2 семестр</t>
  </si>
  <si>
    <t>нед.</t>
  </si>
  <si>
    <t>час.</t>
  </si>
  <si>
    <t>I</t>
  </si>
  <si>
    <t>*</t>
  </si>
  <si>
    <t>II</t>
  </si>
  <si>
    <t>::</t>
  </si>
  <si>
    <t>=</t>
  </si>
  <si>
    <t>0</t>
  </si>
  <si>
    <t>III</t>
  </si>
  <si>
    <t>8</t>
  </si>
  <si>
    <t>X</t>
  </si>
  <si>
    <t>D</t>
  </si>
  <si>
    <t>V</t>
  </si>
  <si>
    <t>Обозначения:</t>
  </si>
  <si>
    <t>Промежуточная аттестация</t>
  </si>
  <si>
    <t>Производственная практика (преддипломная)</t>
  </si>
  <si>
    <t>Неделя отсутствует</t>
  </si>
  <si>
    <t>При проведении лабораторно-практических занятий учебная группа разбивается на подгруппы численностью не менее 8 человек.</t>
  </si>
  <si>
    <t>Производственная практика (по профилю специальности)</t>
  </si>
  <si>
    <t>Практика и подготовка к итоговой аттестации, нед.</t>
  </si>
  <si>
    <t>час</t>
  </si>
  <si>
    <t>Максимальная</t>
  </si>
  <si>
    <t>ОГСЭ.02</t>
  </si>
  <si>
    <t>ОГСЭ.03</t>
  </si>
  <si>
    <t>ОГСЭ.04</t>
  </si>
  <si>
    <t>Физическая культура</t>
  </si>
  <si>
    <t>Информатика</t>
  </si>
  <si>
    <t>Информационные технологии в профессиональной деятельности</t>
  </si>
  <si>
    <t>УП.01</t>
  </si>
  <si>
    <t xml:space="preserve">Охрана труда </t>
  </si>
  <si>
    <t>Формы промежуточной аттестации</t>
  </si>
  <si>
    <t>Распределение обязательной нагрузки по курсам и семестрам (час в семестр)</t>
  </si>
  <si>
    <t>всего занятий</t>
  </si>
  <si>
    <t>4 нед.</t>
  </si>
  <si>
    <t>6 нед.</t>
  </si>
  <si>
    <t>Дисциплин и МДК</t>
  </si>
  <si>
    <t>Учебной практики</t>
  </si>
  <si>
    <t>Экзаменов</t>
  </si>
  <si>
    <t>1. Сводные данные по бюджету времени (в неделях)</t>
  </si>
  <si>
    <t>Практикоориентированность</t>
  </si>
  <si>
    <t>%</t>
  </si>
  <si>
    <t>4. Перечень кабинетов, лабораторий, мастерских и других помещений</t>
  </si>
  <si>
    <t>КАБИНЕТЫ</t>
  </si>
  <si>
    <t>Инженерной графики</t>
  </si>
  <si>
    <t>Информационных технологий в профессиональной деятельности</t>
  </si>
  <si>
    <t>ЛАБОРАТОРИИ</t>
  </si>
  <si>
    <t>СПОРТИВНЫЙ КОМПЛЕКС</t>
  </si>
  <si>
    <t>Спортивный зал</t>
  </si>
  <si>
    <t>ЗАЛЫ</t>
  </si>
  <si>
    <t>Библиотека, читальный зал с выходом в сеть Интернет</t>
  </si>
  <si>
    <t>Актовый зал</t>
  </si>
  <si>
    <t>Социально-экономических дисциплин</t>
  </si>
  <si>
    <t>МАСТЕРСКИЕ</t>
  </si>
  <si>
    <t>Иностранный язык</t>
  </si>
  <si>
    <t>Для подгрупп девушек (70%) учебного времени), отведенного на изучение основ военной службы, в рамках дисциплины «Безопасность жизнедеятельности» используется на освоение основ медицинских знаний.</t>
  </si>
  <si>
    <t>Занятия по дисциплине «Иностранный язык» проводится в подгруппах, если наполняемость каждой составляет не менее 13 человек.</t>
  </si>
  <si>
    <t>Утверждаю</t>
  </si>
  <si>
    <t>1 курс</t>
  </si>
  <si>
    <t>2 курс</t>
  </si>
  <si>
    <t>3 курс</t>
  </si>
  <si>
    <t xml:space="preserve">курсовые работы </t>
  </si>
  <si>
    <t>УЧЕБНЫЙ  ПЛАН</t>
  </si>
  <si>
    <t>"Уральский промышленно-экономический техникум"</t>
  </si>
  <si>
    <t xml:space="preserve">по специальности среднего профессионального образования </t>
  </si>
  <si>
    <t xml:space="preserve">Нормативный срок обучения </t>
  </si>
  <si>
    <t>Практика по профилю специальности</t>
  </si>
  <si>
    <t>Учебная практикка</t>
  </si>
  <si>
    <t>Г(И)А</t>
  </si>
  <si>
    <t>по профилю специальности</t>
  </si>
  <si>
    <t>по курсам</t>
  </si>
  <si>
    <t>УТВЕРЖДАЮ</t>
  </si>
  <si>
    <t>_________________В.И. Овсянников</t>
  </si>
  <si>
    <t>Защита выпускной квалификационной работы, нед.</t>
  </si>
  <si>
    <t>Подготовка выпуской квалификационной работы</t>
  </si>
  <si>
    <t>Δ</t>
  </si>
  <si>
    <t>Подготовка выпускной квалификационной работы</t>
  </si>
  <si>
    <t>Защита выпускной квалификационной работы</t>
  </si>
  <si>
    <t xml:space="preserve">Самостоятельная учебная работа </t>
  </si>
  <si>
    <t>Теоретические занятия</t>
  </si>
  <si>
    <t>17 нед</t>
  </si>
  <si>
    <t>16 нед.</t>
  </si>
  <si>
    <t>17 нед.</t>
  </si>
  <si>
    <t>-,Э</t>
  </si>
  <si>
    <t>-,ДЗ</t>
  </si>
  <si>
    <t>Всего по циклам</t>
  </si>
  <si>
    <t>ОГСЭ по ФГОС</t>
  </si>
  <si>
    <t>ЕН по ФГОС</t>
  </si>
  <si>
    <t>П.00</t>
  </si>
  <si>
    <t>П по ФГОС</t>
  </si>
  <si>
    <t>ОП по ФГОС</t>
  </si>
  <si>
    <t>ПП.01</t>
  </si>
  <si>
    <t>ПП.02</t>
  </si>
  <si>
    <t>ПП.03</t>
  </si>
  <si>
    <t>Всего по учебному плану</t>
  </si>
  <si>
    <t>Диф.зачетов</t>
  </si>
  <si>
    <t>Э</t>
  </si>
  <si>
    <t>ДЗ</t>
  </si>
  <si>
    <t>16 нед</t>
  </si>
  <si>
    <t>23 нед</t>
  </si>
  <si>
    <t>'-, ДЗ</t>
  </si>
  <si>
    <t>24 нед</t>
  </si>
  <si>
    <t>-,'-,'-,'-,'-, ДЗ</t>
  </si>
  <si>
    <t>-/2/1</t>
  </si>
  <si>
    <t>-/3/-</t>
  </si>
  <si>
    <t>Пояснительная записка к учебному плану</t>
  </si>
  <si>
    <t>Текущий контроль знаний проводится в соответствии с рабочей программой по дисциплине или профессиональному модулю. Система оценок по усмотрению преподавателя может быть пятибальной, рейтинговой или накопительной.</t>
  </si>
  <si>
    <t>Государственная итоговая аттестация проводится в форме защиты дипломного проекта. Порядок подготовки и проведения государственной итоговой аттестации устанавливается Положением о государственной итоговой аттестации и Программой государственной итоговой аттестации.</t>
  </si>
  <si>
    <t>З</t>
  </si>
  <si>
    <t>Зачетов</t>
  </si>
  <si>
    <t>Директор техникума</t>
  </si>
  <si>
    <t xml:space="preserve">Укрупненная </t>
  </si>
  <si>
    <t>группа специальностей</t>
  </si>
  <si>
    <t>ТО-16н</t>
  </si>
  <si>
    <t xml:space="preserve">МДК 04.01 </t>
  </si>
  <si>
    <t>3. Учебный план</t>
  </si>
  <si>
    <t>Наименование учебных циклов, разделов, дисциплин, профессиональных модулей, МДК, практик</t>
  </si>
  <si>
    <t>Обязательная часть учебных циклов ППССЗ</t>
  </si>
  <si>
    <t>Общий гуманитарный социально-экономический учебный цикл</t>
  </si>
  <si>
    <t>Математический и естественнонаучный учебный цикл</t>
  </si>
  <si>
    <t>Профессиональный учебный цикл</t>
  </si>
  <si>
    <t>Прфессиональная практика (преддипломная), нед.</t>
  </si>
  <si>
    <t>Заместитель директора по учебной работе</t>
  </si>
  <si>
    <t xml:space="preserve">Директор </t>
  </si>
  <si>
    <t>___________В.И. Овсянников</t>
  </si>
  <si>
    <t>_________ Н.Б. Чмель</t>
  </si>
  <si>
    <t xml:space="preserve"> базовой подготовки</t>
  </si>
  <si>
    <t xml:space="preserve">Укрупненная группа </t>
  </si>
  <si>
    <t>специальностей</t>
  </si>
  <si>
    <t>Дата утверждения ФГОС СПО</t>
  </si>
  <si>
    <t xml:space="preserve">Учебная практика </t>
  </si>
  <si>
    <t>1. Календарный учебный график</t>
  </si>
  <si>
    <t>Специальность</t>
  </si>
  <si>
    <t xml:space="preserve">Консультации по всем изучаемым в учебном году дисциплинам и профессиональным модулям планируются из расчета 4 часа в год на каждого студента. Форма проведения консультаций, предусмотренных учебным планом - групповые, индивидуальные, письменные.  </t>
  </si>
  <si>
    <t>Перечень кабинетов, лабораторий  устанавливается ФГОС СПО по специальности..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</si>
  <si>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</si>
  <si>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</si>
  <si>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Согласовано</t>
  </si>
  <si>
    <t>программы подготовки специалистов среднего звена</t>
  </si>
  <si>
    <t>Автономной некоммерческой профессиональной образовательной организации</t>
  </si>
  <si>
    <t>Государственная итоговая аттестация, нед.</t>
  </si>
  <si>
    <t xml:space="preserve">очная </t>
  </si>
  <si>
    <t>Максимальная учебная нагрузка</t>
  </si>
  <si>
    <t>Обязательная часть</t>
  </si>
  <si>
    <t>Вариативная часть</t>
  </si>
  <si>
    <t>Консультации</t>
  </si>
  <si>
    <t>08.02.11 Управление, эксплуатация и обслуживание многвартирного дома</t>
  </si>
  <si>
    <t>08.00.00 Техника и технология строительства</t>
  </si>
  <si>
    <t>Основы экономики, менеджмента и маркетинга</t>
  </si>
  <si>
    <t>Основы инженерной графики</t>
  </si>
  <si>
    <t>Основы электротехники и электронной техники</t>
  </si>
  <si>
    <t>Этика професссиональной деятельности</t>
  </si>
  <si>
    <t>Управление многокваритным домом</t>
  </si>
  <si>
    <t>Нормативное и документационное регулирование деятельности по управлению многоквартирным домом</t>
  </si>
  <si>
    <t>ОПВ.10</t>
  </si>
  <si>
    <t>ОПВ.11</t>
  </si>
  <si>
    <t>ОПВ.12</t>
  </si>
  <si>
    <t>Обеспечение оказания услуг и проведения работ по эксплуатации, обслуживанию и ремонту общего имущества многоквартирного дома</t>
  </si>
  <si>
    <t>Организация работ по благоустройству общего имущества многоквартирного дома</t>
  </si>
  <si>
    <t>Организация работ по обеспечению санитарного содержания и благоустройству общего имущества многоквартирного дома</t>
  </si>
  <si>
    <t>Организация работ по обеспечению безопасности жизнедеятельности многоквартирного дома</t>
  </si>
  <si>
    <t>МДК 03.02</t>
  </si>
  <si>
    <t>Основы расчета строительных конструкций</t>
  </si>
  <si>
    <t>Основы сварочных процессов</t>
  </si>
  <si>
    <t>Строительные материалы и изделия</t>
  </si>
  <si>
    <t xml:space="preserve">Производственная практика </t>
  </si>
  <si>
    <t>Безопасности жизнедеятельности и охраны труда</t>
  </si>
  <si>
    <t>Эксплуатации, обслуживания и ремонта многоквартирного дома</t>
  </si>
  <si>
    <t xml:space="preserve">Информатики </t>
  </si>
  <si>
    <t>Инженерных систем и ремонта общего имущества многоквартирного дома</t>
  </si>
  <si>
    <t>Слесарно- сантехнических работ</t>
  </si>
  <si>
    <t>Столярно-плотничных работ</t>
  </si>
  <si>
    <t>Штукатурных, малярных и облицовочных работ</t>
  </si>
  <si>
    <t>Сварочных работ</t>
  </si>
  <si>
    <t>По ремонту и обслуживанию электрооборудования</t>
  </si>
  <si>
    <t>Участок благоустройства территории</t>
  </si>
  <si>
    <t>10.12.2015г.</t>
  </si>
  <si>
    <t>08.02.11</t>
  </si>
  <si>
    <t>Управление, эксплуатация и обслуживание многоквартирного дома</t>
  </si>
  <si>
    <t>08.00.00</t>
  </si>
  <si>
    <t>Техника и технология строительства</t>
  </si>
  <si>
    <t>Дата введения ФГОС СПО 10.12.2015г.</t>
  </si>
  <si>
    <t>Обязательная часть ППССЗ по ФГОС</t>
  </si>
  <si>
    <t>Вариативная часть ППССЗ по ФГОС</t>
  </si>
  <si>
    <t>ЕН.03</t>
  </si>
  <si>
    <t>ПМ по ФГОС</t>
  </si>
  <si>
    <t>Эксплуатация, обслуживание и ремонт общего имущества многоквартирного дома</t>
  </si>
  <si>
    <t>ОПВ.09</t>
  </si>
  <si>
    <t>Учебная практика (делопроизводство)</t>
  </si>
  <si>
    <t>Учебная практика (слесарно-сантехническая)</t>
  </si>
  <si>
    <t>УП.02</t>
  </si>
  <si>
    <t>УП.03</t>
  </si>
  <si>
    <t>Учебная практика (сварочная)</t>
  </si>
  <si>
    <t>УП.04</t>
  </si>
  <si>
    <t>ПП.04</t>
  </si>
  <si>
    <t>Монтаж электрического и электромеханического оборудования</t>
  </si>
  <si>
    <t>Учебная практика (электромонтажная)</t>
  </si>
  <si>
    <t>УП-5нед</t>
  </si>
  <si>
    <t>ТО-18н</t>
  </si>
  <si>
    <t>УП-3нед      ПП-6нед</t>
  </si>
  <si>
    <t>ПП-8нед</t>
  </si>
  <si>
    <t>ТО-8н</t>
  </si>
  <si>
    <t>ПП-2 нед    ПД-4нед</t>
  </si>
  <si>
    <t>ТО-15н</t>
  </si>
  <si>
    <t>ТО-11н</t>
  </si>
  <si>
    <t>-, Э</t>
  </si>
  <si>
    <t>-, -,'ДЗ</t>
  </si>
  <si>
    <t>ДЗ, -,'-,ДЗ</t>
  </si>
  <si>
    <t>2/1/1</t>
  </si>
  <si>
    <t>1/1/2</t>
  </si>
  <si>
    <t>З,З</t>
  </si>
  <si>
    <t>4/2/1</t>
  </si>
  <si>
    <t>9/5/5</t>
  </si>
  <si>
    <t>-/8/4</t>
  </si>
  <si>
    <t>9/13/9</t>
  </si>
  <si>
    <t>9/18/10</t>
  </si>
  <si>
    <t xml:space="preserve">Консультаций по учебному плану по 4 часа в год на одного студента                                                                 Государственная итоговая аттестация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1.1. Дипломный проект                                                                                                                                                                                                           Выполнение дипломного проекта с 18 мая по 21 июня (всего 5 нед.)                                                                                                                                                                                 Защита дипломного проекта с 22 июня по 28 июня (всего 1 нед.)                                                                                                                             </t>
  </si>
  <si>
    <t>16</t>
  </si>
  <si>
    <t>18</t>
  </si>
  <si>
    <t>11</t>
  </si>
  <si>
    <t>Вариативная часть ППССЗ ФГОС СПО по специальности (объем максимальной учебной нагрузки - 1350 час.) на основании решения цикловой комиссии технологии строительства, в соответствии с характеристикой профессиональной деятельности выпускников, согласованной с работодателями, распределена следующим образом: 102 час. выделены на увеличение объема дисциплин математического и естественнонаучного цикла, 856 час. выделены на увеличение объема общепрофессиональных дисциплин, добавлены дисциплины: техническая механика, основы расчета строительных конструкций, основы сварочных процессов, строительные материалы и изделия; 392 час выделены на увеличение объема профессиональных модулей.</t>
  </si>
  <si>
    <t>Учебная практика проводится во 2 и 4 семестрах.</t>
  </si>
  <si>
    <t xml:space="preserve">Производственная практика (по профилю специальности) и  производственная практика (преддипломная) проводятся концентрированно в конце 4,5 и 6 семестров. </t>
  </si>
  <si>
    <t>На проведение промежуточной аттестации в учебном плане предусмотрено 6 недель. Форма промежуточной аттестации предусмотрена учебным планом. Проведение промежуточной аттестации выполняется по мере завершения изучения дисциплины, МДК или ПМ. Экзаменационные сессии не предусмотрены. Зачеты и дифференцированные зачеты, предусмотренные учебным планом, проводятся за счет учебного времени, отведенного на изучение дисциплины. При освоении программ профессиональных модулей в последнем семестре изучения формой итоговой аттестации по модулю (промежуточной аттестации по ППССЗ) является экзамен (квалификационный), который представляет собой форму независимой оценки результатов обучения с участием работодателей. Порядок проведения промежуточной аттестации устанавливает Положение о промежуточной аттестации и Программа промежуточной аттестации.</t>
  </si>
  <si>
    <t>Проведение курсовых работ (проектов) предусмотрено после изучения теоретического объема учебной дисциплины или междисциплинарного курса.</t>
  </si>
  <si>
    <t>среднего образования</t>
  </si>
  <si>
    <t>очная</t>
  </si>
  <si>
    <t>2г. 10мес.</t>
  </si>
  <si>
    <t>среднего общего образования</t>
  </si>
  <si>
    <t>Специальных дисциплин</t>
  </si>
  <si>
    <t>05.06.2018г.</t>
  </si>
  <si>
    <t>08.06.2018г.</t>
  </si>
  <si>
    <t>2018 год</t>
  </si>
  <si>
    <t>08.06.2018 года</t>
  </si>
  <si>
    <r>
      <t>Н</t>
    </r>
    <r>
      <rPr>
        <sz val="9"/>
        <rFont val="Arial Cyr"/>
        <family val="0"/>
      </rPr>
      <t>астоящий учебный план по программе подготовки специалистов среднего звена  Автономной некоммерческой профессиональной образовательной организации "Уральский промышленно-экономический техникум" разработан на основе ФГОС СПО по специальности среднего профессионального образования 08.02.11 "Управление, эксплуатация и обслуживание многоквартирного дома", утвервержденного приказом Министерства образования и науки Российской Федерации №1444 от 10.12.2015 зарегистрирован Министерством юстиции (рег.№ 33635  от 19.07.2014г.)  , в соответствии с письмом Минобрнауки от 20.10.2010 № 12-696 "О разъяснениях по формированию учебного плана ОПОП НПО и СПО", разъяснениями ФГАУ "ФИРО" по формированию учебного плана ОПОП среднего профессионального образования от 16.05.2011г. с изменениями.</t>
    </r>
  </si>
  <si>
    <t>занятия начинаются с 01 сентября. Продолжительность учебной недели - шестидневная, обязательный объем учебной нагрузки 36 час в неделю, максимальный - 54 часа в неделю. Продолжительность занятий - 45 минут, сгруппированных парами.</t>
  </si>
  <si>
    <t>КАЛЕНДАРНЫЙ УЧЕБНЫЙ ГРАФИК</t>
  </si>
  <si>
    <t>Правовое обеспечение профессиональной деятельности</t>
  </si>
  <si>
    <t>Выполнение работ по одной или нескольким профессиям рабочих, должностям служащих</t>
  </si>
  <si>
    <t>Лабораторные и практические занятия, семинары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</si>
</sst>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hh:mm:ss\ AM/PM"/>
    <numFmt numFmtId="175" formatCode="0_ ;[Red]\-0\ "/>
    <numFmt numFmtId="176" formatCode="dd/mm/yy;@"/>
    <numFmt numFmtId="177" formatCode="0;[Red]0"/>
    <numFmt numFmtId="178" formatCode="_-* #,##0.00&quot;р.&quot;_-;\-* #,##0.00&quot;р.&quot;_-;_-* \-??&quot;р.&quot;_-;_-@_-"/>
    <numFmt numFmtId="179" formatCode="0.0;[Red]0.0"/>
    <numFmt numFmtId="180" formatCode="mmmm\ d\,\ yyyy"/>
    <numFmt numFmtId="181" formatCode="[$-FC19]d\ mmmm\ yyyy\ &quot;г.&quot;"/>
  </numFmts>
  <fonts count="6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name val="Times New Roman Cyr"/>
      <family val="1"/>
    </font>
    <font>
      <sz val="10"/>
      <name val="Symbol"/>
      <family val="1"/>
    </font>
    <font>
      <sz val="10"/>
      <color indexed="8"/>
      <name val="Symbol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sz val="12"/>
      <color indexed="9"/>
      <name val="Arial Cyr"/>
      <family val="2"/>
    </font>
    <font>
      <sz val="14"/>
      <name val="Times New Roman"/>
      <family val="1"/>
    </font>
    <font>
      <b/>
      <sz val="10"/>
      <color indexed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2"/>
    </font>
    <font>
      <b/>
      <sz val="14"/>
      <name val="Times New Roman"/>
      <family val="1"/>
    </font>
    <font>
      <b/>
      <sz val="9"/>
      <name val="Arial Cyr"/>
      <family val="0"/>
    </font>
    <font>
      <b/>
      <sz val="10"/>
      <name val="Times New Roman Cyr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0" fillId="0" borderId="14" xfId="0" applyNumberFormat="1" applyFont="1" applyFill="1" applyBorder="1" applyAlignment="1" applyProtection="1">
      <alignment/>
      <protection hidden="1"/>
    </xf>
    <xf numFmtId="49" fontId="4" fillId="0" borderId="14" xfId="0" applyNumberFormat="1" applyFont="1" applyFill="1" applyBorder="1" applyAlignment="1" applyProtection="1">
      <alignment horizontal="center"/>
      <protection hidden="1"/>
    </xf>
    <xf numFmtId="49" fontId="6" fillId="0" borderId="1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Alignment="1" applyProtection="1">
      <alignment horizontal="left" vertical="center"/>
      <protection hidden="1"/>
    </xf>
    <xf numFmtId="1" fontId="10" fillId="0" borderId="0" xfId="0" applyNumberFormat="1" applyFont="1" applyFill="1" applyAlignment="1" applyProtection="1">
      <alignment vertical="center"/>
      <protection hidden="1"/>
    </xf>
    <xf numFmtId="175" fontId="10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49" fontId="12" fillId="0" borderId="0" xfId="0" applyNumberFormat="1" applyFont="1" applyFill="1" applyAlignment="1" applyProtection="1">
      <alignment horizontal="left"/>
      <protection hidden="1"/>
    </xf>
    <xf numFmtId="1" fontId="12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Fill="1" applyAlignment="1" applyProtection="1">
      <alignment horizontal="left" vertical="center"/>
      <protection hidden="1"/>
    </xf>
    <xf numFmtId="49" fontId="1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NumberFormat="1" applyFont="1" applyFill="1" applyAlignment="1" applyProtection="1">
      <alignment/>
      <protection hidden="1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/>
    </xf>
    <xf numFmtId="1" fontId="0" fillId="0" borderId="10" xfId="0" applyNumberForma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49" fontId="0" fillId="0" borderId="16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 applyProtection="1">
      <alignment horizontal="center" vertical="center" shrinkToFit="1"/>
      <protection hidden="1"/>
    </xf>
    <xf numFmtId="1" fontId="4" fillId="0" borderId="10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1" fontId="20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 wrapText="1"/>
    </xf>
    <xf numFmtId="0" fontId="2" fillId="0" borderId="0" xfId="0" applyFont="1" applyFill="1" applyAlignment="1" applyProtection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174" fontId="9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textRotation="90"/>
      <protection hidden="1"/>
    </xf>
    <xf numFmtId="1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17" xfId="0" applyFont="1" applyFill="1" applyBorder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vertical="top" wrapText="1"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horizontal="left" indent="1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/>
    </xf>
    <xf numFmtId="49" fontId="0" fillId="0" borderId="14" xfId="0" applyNumberFormat="1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horizontal="left" vertical="top" indent="1"/>
      <protection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0" fillId="0" borderId="10" xfId="0" applyFont="1" applyBorder="1" applyAlignment="1" quotePrefix="1">
      <alignment horizontal="center"/>
    </xf>
    <xf numFmtId="0" fontId="0" fillId="32" borderId="0" xfId="0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 quotePrefix="1">
      <alignment horizontal="center"/>
    </xf>
    <xf numFmtId="1" fontId="20" fillId="32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32" borderId="11" xfId="0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 quotePrefix="1">
      <alignment horizontal="center"/>
    </xf>
    <xf numFmtId="1" fontId="27" fillId="32" borderId="11" xfId="0" applyNumberFormat="1" applyFont="1" applyFill="1" applyBorder="1" applyAlignment="1" applyProtection="1">
      <alignment horizontal="center" vertical="center" shrinkToFit="1"/>
      <protection hidden="1"/>
    </xf>
    <xf numFmtId="1" fontId="27" fillId="32" borderId="10" xfId="0" applyNumberFormat="1" applyFont="1" applyFill="1" applyBorder="1" applyAlignment="1" applyProtection="1">
      <alignment horizontal="center" vertical="center" shrinkToFit="1"/>
      <protection hidden="1"/>
    </xf>
    <xf numFmtId="1" fontId="27" fillId="32" borderId="11" xfId="0" applyNumberFormat="1" applyFont="1" applyFill="1" applyBorder="1" applyAlignment="1" applyProtection="1">
      <alignment horizontal="center" vertical="center" shrinkToFit="1"/>
      <protection/>
    </xf>
    <xf numFmtId="0" fontId="3" fillId="32" borderId="11" xfId="0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/>
    </xf>
    <xf numFmtId="49" fontId="3" fillId="32" borderId="16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1" fontId="0" fillId="33" borderId="10" xfId="0" applyNumberFormat="1" applyFont="1" applyFill="1" applyBorder="1" applyAlignment="1">
      <alignment horizontal="center"/>
    </xf>
    <xf numFmtId="1" fontId="20" fillId="3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 applyProtection="1">
      <alignment horizontal="center" vertical="center" shrinkToFit="1"/>
      <protection hidden="1"/>
    </xf>
    <xf numFmtId="1" fontId="4" fillId="32" borderId="10" xfId="0" applyNumberFormat="1" applyFont="1" applyFill="1" applyBorder="1" applyAlignment="1" applyProtection="1">
      <alignment horizontal="center" vertical="center" shrinkToFit="1"/>
      <protection hidden="1"/>
    </xf>
    <xf numFmtId="1" fontId="4" fillId="0" borderId="10" xfId="0" applyNumberFormat="1" applyFont="1" applyFill="1" applyBorder="1" applyAlignment="1" applyProtection="1">
      <alignment horizontal="center" shrinkToFit="1"/>
      <protection hidden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49" fontId="2" fillId="0" borderId="16" xfId="0" applyNumberFormat="1" applyFont="1" applyFill="1" applyBorder="1" applyAlignment="1" quotePrefix="1">
      <alignment horizontal="center"/>
    </xf>
    <xf numFmtId="49" fontId="2" fillId="0" borderId="10" xfId="0" applyNumberFormat="1" applyFont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49" fontId="0" fillId="0" borderId="16" xfId="0" applyNumberFormat="1" applyFont="1" applyFill="1" applyBorder="1" applyAlignment="1" quotePrefix="1">
      <alignment horizontal="center"/>
    </xf>
    <xf numFmtId="49" fontId="0" fillId="32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/>
      <protection hidden="1"/>
    </xf>
    <xf numFmtId="0" fontId="1" fillId="0" borderId="13" xfId="0" applyFont="1" applyFill="1" applyBorder="1" applyAlignment="1">
      <alignment horizontal="center" vertical="top" wrapText="1"/>
    </xf>
    <xf numFmtId="49" fontId="0" fillId="33" borderId="16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3" fillId="0" borderId="0" xfId="53" applyFont="1" applyFill="1">
      <alignment/>
      <protection/>
    </xf>
    <xf numFmtId="49" fontId="28" fillId="0" borderId="0" xfId="53" applyNumberFormat="1" applyFont="1" applyFill="1" applyAlignment="1" applyProtection="1">
      <alignment vertical="center" shrinkToFit="1"/>
      <protection hidden="1"/>
    </xf>
    <xf numFmtId="0" fontId="0" fillId="0" borderId="0" xfId="53" applyFill="1">
      <alignment/>
      <protection/>
    </xf>
    <xf numFmtId="0" fontId="19" fillId="0" borderId="0" xfId="53" applyFont="1" applyFill="1" applyProtection="1">
      <alignment/>
      <protection hidden="1"/>
    </xf>
    <xf numFmtId="0" fontId="19" fillId="0" borderId="0" xfId="53" applyFont="1" applyFill="1" applyAlignment="1" applyProtection="1">
      <alignment horizontal="left"/>
      <protection hidden="1"/>
    </xf>
    <xf numFmtId="0" fontId="19" fillId="0" borderId="0" xfId="53" applyFont="1" applyFill="1" applyAlignment="1" applyProtection="1">
      <alignment horizontal="center"/>
      <protection hidden="1"/>
    </xf>
    <xf numFmtId="0" fontId="28" fillId="0" borderId="0" xfId="53" applyFont="1" applyFill="1" applyAlignment="1" applyProtection="1">
      <alignment horizontal="center"/>
      <protection hidden="1"/>
    </xf>
    <xf numFmtId="0" fontId="29" fillId="0" borderId="0" xfId="53" applyFont="1" applyFill="1" applyAlignment="1" applyProtection="1">
      <alignment horizontal="center"/>
      <protection hidden="1"/>
    </xf>
    <xf numFmtId="0" fontId="29" fillId="0" borderId="0" xfId="53" applyFont="1" applyFill="1" applyAlignment="1" applyProtection="1">
      <alignment horizontal="left"/>
      <protection hidden="1"/>
    </xf>
    <xf numFmtId="0" fontId="19" fillId="0" borderId="0" xfId="53" applyFont="1" applyFill="1" applyAlignment="1" applyProtection="1">
      <alignment/>
      <protection hidden="1"/>
    </xf>
    <xf numFmtId="0" fontId="19" fillId="0" borderId="0" xfId="53" applyFont="1" applyFill="1" applyAlignment="1">
      <alignment/>
      <protection/>
    </xf>
    <xf numFmtId="0" fontId="24" fillId="0" borderId="0" xfId="53" applyFont="1" applyFill="1" applyBorder="1" applyAlignment="1" applyProtection="1">
      <alignment horizontal="center"/>
      <protection hidden="1"/>
    </xf>
    <xf numFmtId="0" fontId="29" fillId="0" borderId="0" xfId="53" applyFont="1" applyFill="1" applyBorder="1" applyAlignment="1" applyProtection="1">
      <alignment/>
      <protection hidden="1"/>
    </xf>
    <xf numFmtId="0" fontId="19" fillId="0" borderId="0" xfId="53" applyFont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24" fillId="0" borderId="0" xfId="53" applyFont="1" applyFill="1" applyBorder="1" applyAlignment="1" applyProtection="1">
      <alignment horizontal="left" vertical="center"/>
      <protection hidden="1"/>
    </xf>
    <xf numFmtId="0" fontId="19" fillId="0" borderId="0" xfId="53" applyFont="1" applyFill="1" applyAlignment="1" applyProtection="1">
      <alignment horizontal="left" vertical="center"/>
      <protection hidden="1"/>
    </xf>
    <xf numFmtId="0" fontId="19" fillId="0" borderId="0" xfId="53" applyFont="1" applyFill="1" applyBorder="1" applyAlignment="1" applyProtection="1">
      <alignment horizontal="left" vertical="top" wrapText="1"/>
      <protection/>
    </xf>
    <xf numFmtId="0" fontId="19" fillId="0" borderId="0" xfId="53" applyFont="1" applyFill="1" applyBorder="1" applyAlignment="1" applyProtection="1">
      <alignment horizontal="left" vertical="center"/>
      <protection hidden="1"/>
    </xf>
    <xf numFmtId="49" fontId="19" fillId="0" borderId="0" xfId="53" applyNumberFormat="1" applyFont="1" applyFill="1" applyBorder="1" applyAlignment="1" applyProtection="1">
      <alignment horizontal="left" vertical="center"/>
      <protection/>
    </xf>
    <xf numFmtId="0" fontId="19" fillId="0" borderId="0" xfId="53" applyFont="1" applyFill="1" applyBorder="1" applyProtection="1">
      <alignment/>
      <protection hidden="1"/>
    </xf>
    <xf numFmtId="0" fontId="19" fillId="0" borderId="0" xfId="53" applyFont="1" applyFill="1" applyBorder="1" applyAlignment="1" applyProtection="1">
      <alignment vertical="center"/>
      <protection hidden="1"/>
    </xf>
    <xf numFmtId="49" fontId="23" fillId="0" borderId="0" xfId="53" applyNumberFormat="1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center" vertical="center"/>
      <protection hidden="1"/>
    </xf>
    <xf numFmtId="49" fontId="24" fillId="0" borderId="0" xfId="53" applyNumberFormat="1" applyFont="1" applyFill="1" applyBorder="1" applyAlignment="1" applyProtection="1">
      <alignment horizontal="left" vertical="top" wrapText="1"/>
      <protection/>
    </xf>
    <xf numFmtId="49" fontId="19" fillId="0" borderId="0" xfId="53" applyNumberFormat="1" applyFont="1" applyFill="1" applyBorder="1" applyAlignment="1" applyProtection="1">
      <alignment horizontal="left" vertical="top" wrapText="1"/>
      <protection/>
    </xf>
    <xf numFmtId="0" fontId="29" fillId="0" borderId="0" xfId="53" applyFont="1" applyFill="1" applyBorder="1" applyAlignment="1" applyProtection="1">
      <alignment horizontal="left" vertical="center"/>
      <protection hidden="1"/>
    </xf>
    <xf numFmtId="0" fontId="19" fillId="0" borderId="0" xfId="53" applyFont="1" applyFill="1" applyBorder="1" applyAlignment="1" applyProtection="1">
      <alignment/>
      <protection hidden="1"/>
    </xf>
    <xf numFmtId="0" fontId="19" fillId="0" borderId="0" xfId="53" applyFont="1" applyAlignment="1">
      <alignment/>
      <protection/>
    </xf>
    <xf numFmtId="49" fontId="19" fillId="0" borderId="0" xfId="53" applyNumberFormat="1" applyFont="1" applyFill="1" applyBorder="1" applyAlignment="1" applyProtection="1">
      <alignment vertical="center"/>
      <protection/>
    </xf>
    <xf numFmtId="49" fontId="19" fillId="0" borderId="0" xfId="53" applyNumberFormat="1" applyFont="1" applyFill="1" applyAlignment="1" applyProtection="1">
      <alignment horizontal="left"/>
      <protection hidden="1"/>
    </xf>
    <xf numFmtId="49" fontId="12" fillId="0" borderId="0" xfId="53" applyNumberFormat="1" applyFont="1" applyFill="1" applyBorder="1" applyAlignment="1" applyProtection="1">
      <alignment horizontal="left" vertical="top" wrapText="1"/>
      <protection/>
    </xf>
    <xf numFmtId="49" fontId="19" fillId="0" borderId="0" xfId="53" applyNumberFormat="1" applyFont="1" applyFill="1" applyAlignment="1" applyProtection="1">
      <alignment/>
      <protection hidden="1"/>
    </xf>
    <xf numFmtId="49" fontId="19" fillId="0" borderId="0" xfId="53" applyNumberFormat="1" applyFont="1" applyFill="1" applyBorder="1" applyAlignment="1" applyProtection="1">
      <alignment/>
      <protection hidden="1"/>
    </xf>
    <xf numFmtId="49" fontId="19" fillId="0" borderId="0" xfId="53" applyNumberFormat="1" applyFont="1" applyFill="1" applyBorder="1" applyAlignment="1" applyProtection="1">
      <alignment vertical="top"/>
      <protection hidden="1"/>
    </xf>
    <xf numFmtId="49" fontId="19" fillId="0" borderId="0" xfId="53" applyNumberFormat="1" applyFont="1" applyFill="1" applyAlignment="1" applyProtection="1">
      <alignment horizontal="left" vertical="center"/>
      <protection hidden="1"/>
    </xf>
    <xf numFmtId="49" fontId="24" fillId="0" borderId="0" xfId="53" applyNumberFormat="1" applyFont="1" applyFill="1" applyBorder="1" applyAlignment="1" applyProtection="1">
      <alignment horizontal="left" vertical="center"/>
      <protection/>
    </xf>
    <xf numFmtId="49" fontId="24" fillId="0" borderId="0" xfId="53" applyNumberFormat="1" applyFont="1" applyFill="1" applyAlignment="1" applyProtection="1">
      <alignment horizontal="center" vertical="center"/>
      <protection hidden="1"/>
    </xf>
    <xf numFmtId="0" fontId="9" fillId="0" borderId="0" xfId="53" applyFont="1" applyFill="1" applyProtection="1">
      <alignment/>
      <protection hidden="1"/>
    </xf>
    <xf numFmtId="49" fontId="9" fillId="0" borderId="0" xfId="53" applyNumberFormat="1" applyFont="1" applyFill="1" applyAlignment="1" applyProtection="1">
      <alignment/>
      <protection hidden="1"/>
    </xf>
    <xf numFmtId="0" fontId="0" fillId="0" borderId="0" xfId="54" applyProtection="1">
      <alignment/>
      <protection hidden="1"/>
    </xf>
    <xf numFmtId="49" fontId="0" fillId="0" borderId="0" xfId="54" applyNumberFormat="1" applyProtection="1">
      <alignment/>
      <protection hidden="1"/>
    </xf>
    <xf numFmtId="0" fontId="19" fillId="0" borderId="0" xfId="53" applyFont="1" applyFill="1">
      <alignment/>
      <protection/>
    </xf>
    <xf numFmtId="0" fontId="24" fillId="0" borderId="0" xfId="53" applyFont="1" applyFill="1" applyBorder="1" applyAlignment="1" applyProtection="1">
      <alignment horizontal="left" vertical="top" wrapText="1"/>
      <protection/>
    </xf>
    <xf numFmtId="49" fontId="24" fillId="0" borderId="0" xfId="53" applyNumberFormat="1" applyFont="1" applyFill="1" applyAlignment="1" applyProtection="1">
      <alignment/>
      <protection hidden="1"/>
    </xf>
    <xf numFmtId="0" fontId="0" fillId="0" borderId="0" xfId="53">
      <alignment/>
      <protection/>
    </xf>
    <xf numFmtId="49" fontId="0" fillId="0" borderId="0" xfId="54" applyNumberFormat="1" applyAlignment="1" applyProtection="1">
      <alignment vertical="top" wrapText="1"/>
      <protection hidden="1"/>
    </xf>
    <xf numFmtId="0" fontId="0" fillId="34" borderId="0" xfId="54" applyFill="1" applyProtection="1">
      <alignment/>
      <protection hidden="1"/>
    </xf>
    <xf numFmtId="0" fontId="19" fillId="0" borderId="0" xfId="0" applyFont="1" applyAlignment="1">
      <alignment horizontal="center"/>
    </xf>
    <xf numFmtId="0" fontId="29" fillId="0" borderId="0" xfId="0" applyFont="1" applyFill="1" applyAlignment="1" applyProtection="1">
      <alignment horizontal="center"/>
      <protection hidden="1"/>
    </xf>
    <xf numFmtId="0" fontId="23" fillId="0" borderId="0" xfId="0" applyFont="1" applyAlignment="1">
      <alignment horizontal="center"/>
    </xf>
    <xf numFmtId="0" fontId="19" fillId="0" borderId="0" xfId="0" applyFont="1" applyFill="1" applyAlignment="1" applyProtection="1">
      <alignment horizontal="center"/>
      <protection hidden="1"/>
    </xf>
    <xf numFmtId="0" fontId="2" fillId="0" borderId="0" xfId="0" applyFont="1" applyAlignment="1">
      <alignment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" fontId="20" fillId="0" borderId="17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4" fillId="37" borderId="10" xfId="53" applyNumberFormat="1" applyFont="1" applyFill="1" applyBorder="1" applyAlignment="1" applyProtection="1">
      <alignment horizontal="center" vertical="center" shrinkToFit="1"/>
      <protection hidden="1"/>
    </xf>
    <xf numFmtId="0" fontId="0" fillId="37" borderId="10" xfId="53" applyFont="1" applyFill="1" applyBorder="1" applyAlignment="1">
      <alignment horizontal="center"/>
      <protection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37" borderId="10" xfId="53" applyFont="1" applyFill="1" applyBorder="1" applyAlignment="1">
      <alignment horizontal="center" vertical="center"/>
      <protection/>
    </xf>
    <xf numFmtId="0" fontId="0" fillId="32" borderId="10" xfId="0" applyFill="1" applyBorder="1" applyAlignment="1">
      <alignment wrapText="1"/>
    </xf>
    <xf numFmtId="0" fontId="0" fillId="37" borderId="15" xfId="53" applyFont="1" applyFill="1" applyBorder="1">
      <alignment/>
      <protection/>
    </xf>
    <xf numFmtId="49" fontId="0" fillId="37" borderId="10" xfId="53" applyNumberFormat="1" applyFont="1" applyFill="1" applyBorder="1" applyAlignment="1">
      <alignment horizontal="center"/>
      <protection/>
    </xf>
    <xf numFmtId="1" fontId="0" fillId="35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 applyProtection="1">
      <alignment horizontal="center" vertical="center" shrinkToFit="1"/>
      <protection hidden="1"/>
    </xf>
    <xf numFmtId="0" fontId="2" fillId="35" borderId="15" xfId="53" applyFont="1" applyFill="1" applyBorder="1">
      <alignment/>
      <protection/>
    </xf>
    <xf numFmtId="0" fontId="2" fillId="35" borderId="10" xfId="0" applyFont="1" applyFill="1" applyBorder="1" applyAlignment="1">
      <alignment/>
    </xf>
    <xf numFmtId="49" fontId="2" fillId="35" borderId="21" xfId="53" applyNumberFormat="1" applyFont="1" applyFill="1" applyBorder="1" applyAlignment="1">
      <alignment horizontal="center"/>
      <protection/>
    </xf>
    <xf numFmtId="0" fontId="2" fillId="35" borderId="10" xfId="53" applyFont="1" applyFill="1" applyBorder="1" applyAlignment="1">
      <alignment horizontal="center"/>
      <protection/>
    </xf>
    <xf numFmtId="1" fontId="20" fillId="35" borderId="10" xfId="53" applyNumberFormat="1" applyFont="1" applyFill="1" applyBorder="1" applyAlignment="1" applyProtection="1">
      <alignment horizontal="center" vertical="center" shrinkToFit="1"/>
      <protection hidden="1"/>
    </xf>
    <xf numFmtId="1" fontId="3" fillId="0" borderId="10" xfId="0" applyNumberFormat="1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2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 wrapText="1"/>
    </xf>
    <xf numFmtId="49" fontId="0" fillId="36" borderId="16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36" borderId="10" xfId="0" applyFont="1" applyFill="1" applyBorder="1" applyAlignment="1">
      <alignment horizontal="center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49" fontId="0" fillId="0" borderId="16" xfId="0" applyNumberFormat="1" applyFont="1" applyFill="1" applyBorder="1" applyAlignment="1">
      <alignment horizontal="center"/>
    </xf>
    <xf numFmtId="0" fontId="0" fillId="0" borderId="10" xfId="53" applyFont="1" applyFill="1" applyBorder="1" applyAlignment="1">
      <alignment horizontal="center"/>
      <protection/>
    </xf>
    <xf numFmtId="49" fontId="24" fillId="0" borderId="0" xfId="53" applyNumberFormat="1" applyFont="1" applyFill="1" applyBorder="1" applyAlignment="1" applyProtection="1">
      <alignment horizontal="left" vertical="top" wrapText="1"/>
      <protection/>
    </xf>
    <xf numFmtId="49" fontId="19" fillId="0" borderId="0" xfId="53" applyNumberFormat="1" applyFont="1" applyFill="1" applyBorder="1" applyAlignment="1" applyProtection="1">
      <alignment horizontal="left" vertical="top" wrapText="1"/>
      <protection/>
    </xf>
    <xf numFmtId="49" fontId="0" fillId="0" borderId="0" xfId="54" applyNumberFormat="1" applyAlignment="1" applyProtection="1">
      <alignment horizontal="left" vertical="top" wrapText="1" indent="1"/>
      <protection hidden="1"/>
    </xf>
    <xf numFmtId="0" fontId="29" fillId="0" borderId="0" xfId="53" applyFont="1" applyFill="1" applyBorder="1" applyAlignment="1" applyProtection="1">
      <alignment horizontal="left"/>
      <protection hidden="1"/>
    </xf>
    <xf numFmtId="0" fontId="19" fillId="0" borderId="0" xfId="53" applyFont="1" applyFill="1" applyAlignment="1" applyProtection="1">
      <alignment horizontal="left"/>
      <protection hidden="1"/>
    </xf>
    <xf numFmtId="0" fontId="1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22" xfId="0" applyFont="1" applyFill="1" applyBorder="1" applyAlignment="1" applyProtection="1">
      <alignment horizontal="center"/>
      <protection hidden="1"/>
    </xf>
    <xf numFmtId="0" fontId="0" fillId="0" borderId="2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Font="1" applyBorder="1" applyAlignment="1">
      <alignment horizontal="center" textRotation="90" wrapText="1" shrinkToFit="1"/>
    </xf>
    <xf numFmtId="0" fontId="0" fillId="0" borderId="12" xfId="0" applyFont="1" applyBorder="1" applyAlignment="1">
      <alignment horizontal="center" textRotation="90" wrapText="1" shrinkToFit="1"/>
    </xf>
    <xf numFmtId="0" fontId="0" fillId="0" borderId="13" xfId="0" applyFont="1" applyBorder="1" applyAlignment="1">
      <alignment horizontal="center" textRotation="90" wrapText="1" shrinkToFit="1"/>
    </xf>
    <xf numFmtId="0" fontId="0" fillId="0" borderId="10" xfId="0" applyBorder="1" applyAlignment="1">
      <alignment textRotation="90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7" fillId="0" borderId="11" xfId="0" applyFont="1" applyFill="1" applyBorder="1" applyAlignment="1">
      <alignment horizontal="center" vertical="center" textRotation="90"/>
    </xf>
    <xf numFmtId="0" fontId="17" fillId="0" borderId="12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>
      <alignment wrapText="1"/>
    </xf>
    <xf numFmtId="0" fontId="0" fillId="0" borderId="0" xfId="0" applyNumberFormat="1" applyFill="1" applyBorder="1" applyAlignment="1" applyProtection="1">
      <alignment horizontal="justify" vertical="top" wrapText="1"/>
      <protection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8" fillId="0" borderId="0" xfId="0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49" fontId="0" fillId="0" borderId="0" xfId="0" applyNumberFormat="1" applyFont="1" applyFill="1" applyAlignment="1" applyProtection="1">
      <alignment horizontal="left" vertical="top" wrapText="1"/>
      <protection hidden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top" wrapText="1" indent="1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horizontal="left" vertical="top" wrapText="1" indent="1"/>
      <protection/>
    </xf>
    <xf numFmtId="49" fontId="0" fillId="0" borderId="0" xfId="43" applyNumberFormat="1" applyFont="1" applyFill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top" indent="1"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0" fontId="0" fillId="0" borderId="11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 applyProtection="1">
      <alignment horizontal="center" vertical="center" textRotation="90"/>
      <protection hidden="1"/>
    </xf>
    <xf numFmtId="49" fontId="5" fillId="0" borderId="13" xfId="0" applyNumberFormat="1" applyFont="1" applyFill="1" applyBorder="1" applyAlignment="1" applyProtection="1">
      <alignment horizontal="center" vertical="center" textRotation="90"/>
      <protection hidden="1"/>
    </xf>
    <xf numFmtId="49" fontId="14" fillId="0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14" fillId="0" borderId="10" xfId="0" applyFont="1" applyFill="1" applyBorder="1" applyAlignment="1" applyProtection="1">
      <alignment horizontal="left" textRotation="90" wrapText="1" shrinkToFit="1"/>
      <protection hidden="1"/>
    </xf>
    <xf numFmtId="49" fontId="5" fillId="0" borderId="12" xfId="0" applyNumberFormat="1" applyFont="1" applyFill="1" applyBorder="1" applyAlignment="1" applyProtection="1">
      <alignment horizontal="center" vertical="center" textRotation="90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textRotation="90" wrapText="1"/>
      <protection hidden="1"/>
    </xf>
    <xf numFmtId="0" fontId="14" fillId="0" borderId="12" xfId="0" applyFont="1" applyFill="1" applyBorder="1" applyAlignment="1" applyProtection="1">
      <alignment horizontal="center" textRotation="90" wrapText="1"/>
      <protection hidden="1"/>
    </xf>
    <xf numFmtId="0" fontId="14" fillId="0" borderId="13" xfId="0" applyFont="1" applyFill="1" applyBorder="1" applyAlignment="1" applyProtection="1">
      <alignment horizontal="center" textRotation="90" wrapText="1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49" fontId="15" fillId="0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15" fillId="0" borderId="10" xfId="0" applyFont="1" applyFill="1" applyBorder="1" applyAlignment="1" applyProtection="1">
      <alignment horizontal="left" textRotation="90" wrapText="1" shrinkToFit="1"/>
      <protection hidden="1"/>
    </xf>
    <xf numFmtId="0" fontId="14" fillId="0" borderId="10" xfId="0" applyFont="1" applyFill="1" applyBorder="1" applyAlignment="1" applyProtection="1">
      <alignment horizontal="center" textRotation="90" wrapText="1"/>
      <protection hidden="1"/>
    </xf>
    <xf numFmtId="0" fontId="14" fillId="0" borderId="10" xfId="0" applyFont="1" applyFill="1" applyBorder="1" applyAlignment="1" applyProtection="1">
      <alignment horizontal="center" textRotation="90" wrapText="1" shrinkToFit="1"/>
      <protection hidden="1"/>
    </xf>
    <xf numFmtId="0" fontId="4" fillId="0" borderId="10" xfId="0" applyFont="1" applyFill="1" applyBorder="1" applyAlignment="1" applyProtection="1">
      <alignment horizontal="center" vertical="center" textRotation="90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Alignment="1">
      <alignment horizontal="right" vertical="top"/>
    </xf>
    <xf numFmtId="0" fontId="0" fillId="0" borderId="11" xfId="0" applyFont="1" applyFill="1" applyBorder="1" applyAlignment="1" applyProtection="1">
      <alignment horizontal="center" vertical="center" textRotation="90"/>
      <protection hidden="1"/>
    </xf>
    <xf numFmtId="0" fontId="0" fillId="0" borderId="12" xfId="0" applyFont="1" applyFill="1" applyBorder="1" applyAlignment="1" applyProtection="1">
      <alignment horizontal="center" vertical="center" textRotation="90"/>
      <protection hidden="1"/>
    </xf>
    <xf numFmtId="0" fontId="0" fillId="0" borderId="13" xfId="0" applyFont="1" applyFill="1" applyBorder="1" applyAlignment="1" applyProtection="1">
      <alignment horizontal="center" vertical="center" textRotation="90"/>
      <protection hidden="1"/>
    </xf>
    <xf numFmtId="0" fontId="0" fillId="0" borderId="21" xfId="0" applyFont="1" applyFill="1" applyBorder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 vertical="top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Alignment="1" applyProtection="1">
      <alignment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итул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39</xdr:col>
      <xdr:colOff>9525</xdr:colOff>
      <xdr:row>15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63575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523875</xdr:colOff>
      <xdr:row>34</xdr:row>
      <xdr:rowOff>9525</xdr:rowOff>
    </xdr:from>
    <xdr:ext cx="57150" cy="104775"/>
    <xdr:sp>
      <xdr:nvSpPr>
        <xdr:cNvPr id="1" name="TextBox 3"/>
        <xdr:cNvSpPr txBox="1">
          <a:spLocks noChangeArrowheads="1"/>
        </xdr:cNvSpPr>
      </xdr:nvSpPr>
      <xdr:spPr>
        <a:xfrm flipH="1" flipV="1">
          <a:off x="11553825" y="5238750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</a:p>
      </xdr:txBody>
    </xdr:sp>
    <xdr:clientData/>
  </xdr:oneCellAnchor>
  <xdr:oneCellAnchor>
    <xdr:from>
      <xdr:col>1</xdr:col>
      <xdr:colOff>3790950</xdr:colOff>
      <xdr:row>47</xdr:row>
      <xdr:rowOff>0</xdr:rowOff>
    </xdr:from>
    <xdr:ext cx="76200" cy="47625"/>
    <xdr:sp fLocksText="0">
      <xdr:nvSpPr>
        <xdr:cNvPr id="2" name="TextBox 4"/>
        <xdr:cNvSpPr txBox="1">
          <a:spLocks noChangeArrowheads="1"/>
        </xdr:cNvSpPr>
      </xdr:nvSpPr>
      <xdr:spPr>
        <a:xfrm flipH="1" flipV="1">
          <a:off x="4543425" y="745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47</xdr:row>
      <xdr:rowOff>0</xdr:rowOff>
    </xdr:from>
    <xdr:ext cx="57150" cy="276225"/>
    <xdr:sp fLocksText="0">
      <xdr:nvSpPr>
        <xdr:cNvPr id="3" name="TextBox 6"/>
        <xdr:cNvSpPr txBox="1">
          <a:spLocks noChangeArrowheads="1"/>
        </xdr:cNvSpPr>
      </xdr:nvSpPr>
      <xdr:spPr>
        <a:xfrm flipV="1">
          <a:off x="4552950" y="7458075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4"/>
  <sheetViews>
    <sheetView zoomScalePageLayoutView="0" workbookViewId="0" topLeftCell="A1">
      <selection activeCell="T30" sqref="T30"/>
    </sheetView>
  </sheetViews>
  <sheetFormatPr defaultColWidth="9.00390625" defaultRowHeight="12.75"/>
  <cols>
    <col min="1" max="20" width="3.00390625" style="178" customWidth="1"/>
    <col min="21" max="21" width="1.37890625" style="178" customWidth="1"/>
    <col min="22" max="30" width="3.00390625" style="178" customWidth="1"/>
    <col min="31" max="31" width="2.75390625" style="178" customWidth="1"/>
    <col min="32" max="34" width="6.75390625" style="178" customWidth="1"/>
    <col min="35" max="35" width="20.25390625" style="178" customWidth="1"/>
    <col min="36" max="36" width="18.00390625" style="178" customWidth="1"/>
    <col min="37" max="37" width="6.75390625" style="178" customWidth="1"/>
    <col min="38" max="38" width="10.25390625" style="178" customWidth="1"/>
    <col min="39" max="42" width="8.625" style="178" customWidth="1"/>
    <col min="43" max="43" width="6.25390625" style="178" customWidth="1"/>
    <col min="44" max="16384" width="9.125" style="178" customWidth="1"/>
  </cols>
  <sheetData>
    <row r="1" spans="1:49" ht="19.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7"/>
      <c r="AN1" s="177"/>
      <c r="AO1" s="177"/>
      <c r="AP1" s="177"/>
      <c r="AQ1" s="177"/>
      <c r="AR1" s="176"/>
      <c r="AS1" s="176"/>
      <c r="AT1" s="176"/>
      <c r="AU1" s="176"/>
      <c r="AV1" s="176"/>
      <c r="AW1" s="176"/>
    </row>
    <row r="2" spans="1:50" ht="19.5">
      <c r="A2" s="275" t="s">
        <v>249</v>
      </c>
      <c r="B2" s="275"/>
      <c r="C2" s="275"/>
      <c r="D2" s="275"/>
      <c r="E2" s="275"/>
      <c r="F2" s="275"/>
      <c r="G2" s="275"/>
      <c r="H2" s="275"/>
      <c r="I2" s="275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80"/>
      <c r="AJ2" s="184" t="s">
        <v>169</v>
      </c>
      <c r="AK2" s="181"/>
      <c r="AL2" s="181"/>
      <c r="AM2" s="181"/>
      <c r="AN2" s="181"/>
      <c r="AO2" s="181"/>
      <c r="AP2" s="181"/>
      <c r="AQ2" s="181"/>
      <c r="AR2" s="182"/>
      <c r="AS2" s="183"/>
      <c r="AT2" s="183"/>
      <c r="AU2" s="179"/>
      <c r="AV2" s="179"/>
      <c r="AW2" s="176"/>
      <c r="AX2" s="176"/>
    </row>
    <row r="3" spans="1:50" ht="19.5">
      <c r="A3" s="276" t="s">
        <v>234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179"/>
      <c r="U3" s="179"/>
      <c r="V3" s="179"/>
      <c r="W3" s="179"/>
      <c r="X3" s="179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80"/>
      <c r="AJ3" s="180" t="s">
        <v>235</v>
      </c>
      <c r="AK3" s="180"/>
      <c r="AL3" s="180"/>
      <c r="AM3" s="180"/>
      <c r="AN3" s="180"/>
      <c r="AO3" s="180"/>
      <c r="AP3" s="180"/>
      <c r="AQ3" s="180"/>
      <c r="AR3" s="184"/>
      <c r="AS3" s="184"/>
      <c r="AT3" s="184"/>
      <c r="AU3" s="179"/>
      <c r="AV3" s="179"/>
      <c r="AW3" s="176"/>
      <c r="AX3" s="176"/>
    </row>
    <row r="4" spans="1:50" ht="19.5">
      <c r="A4" s="276" t="s">
        <v>237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80"/>
      <c r="AJ4" s="180" t="s">
        <v>236</v>
      </c>
      <c r="AK4" s="180"/>
      <c r="AL4" s="180"/>
      <c r="AM4" s="180"/>
      <c r="AN4" s="180"/>
      <c r="AO4" s="180"/>
      <c r="AP4" s="180"/>
      <c r="AQ4" s="180"/>
      <c r="AR4" s="184"/>
      <c r="AS4" s="184"/>
      <c r="AT4" s="184"/>
      <c r="AU4" s="179"/>
      <c r="AV4" s="179"/>
      <c r="AW4" s="176"/>
      <c r="AX4" s="176"/>
    </row>
    <row r="5" spans="1:49" ht="19.5">
      <c r="A5" s="276" t="s">
        <v>342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80" t="s">
        <v>343</v>
      </c>
      <c r="AK5" s="184"/>
      <c r="AL5" s="184"/>
      <c r="AM5" s="184"/>
      <c r="AN5" s="184"/>
      <c r="AO5" s="184"/>
      <c r="AP5" s="184"/>
      <c r="AQ5" s="184"/>
      <c r="AR5" s="184"/>
      <c r="AS5" s="184"/>
      <c r="AT5" s="179"/>
      <c r="AU5" s="179"/>
      <c r="AV5" s="176"/>
      <c r="AW5" s="176"/>
    </row>
    <row r="6" spans="1:49" ht="19.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79"/>
      <c r="AU6" s="179"/>
      <c r="AV6" s="176"/>
      <c r="AW6" s="176"/>
    </row>
    <row r="7" spans="1:49" ht="19.5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79"/>
      <c r="AU7" s="179"/>
      <c r="AV7" s="176"/>
      <c r="AW7" s="176"/>
    </row>
    <row r="8" spans="1:49" ht="19.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79"/>
      <c r="AU8" s="179"/>
      <c r="AV8" s="176"/>
      <c r="AW8" s="176"/>
    </row>
    <row r="9" spans="1:49" ht="19.5">
      <c r="A9" s="181"/>
      <c r="B9" s="181"/>
      <c r="C9" s="181"/>
      <c r="D9" s="181"/>
      <c r="E9" s="181"/>
      <c r="F9" s="181"/>
      <c r="G9" s="181"/>
      <c r="H9" s="181"/>
      <c r="I9" s="181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79"/>
      <c r="AU9" s="179"/>
      <c r="AV9" s="176"/>
      <c r="AW9" s="176"/>
    </row>
    <row r="10" spans="1:49" ht="19.5">
      <c r="A10" s="181"/>
      <c r="B10" s="181"/>
      <c r="C10" s="181"/>
      <c r="D10" s="181"/>
      <c r="E10" s="181"/>
      <c r="F10" s="181"/>
      <c r="G10" s="181"/>
      <c r="H10" s="181"/>
      <c r="I10" s="181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79"/>
      <c r="AU10" s="179"/>
      <c r="AV10" s="176"/>
      <c r="AW10" s="176"/>
    </row>
    <row r="11" spans="1:49" ht="18.75">
      <c r="A11" s="185"/>
      <c r="B11" s="185"/>
      <c r="C11" s="185"/>
      <c r="D11" s="185"/>
      <c r="E11" s="185"/>
      <c r="F11" s="185"/>
      <c r="G11" s="185"/>
      <c r="H11" s="185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7" t="s">
        <v>174</v>
      </c>
      <c r="AG11" s="186"/>
      <c r="AH11" s="186"/>
      <c r="AI11" s="186"/>
      <c r="AJ11" s="188"/>
      <c r="AK11" s="188"/>
      <c r="AL11" s="188"/>
      <c r="AM11" s="188"/>
      <c r="AN11" s="188"/>
      <c r="AO11" s="188"/>
      <c r="AP11" s="188"/>
      <c r="AQ11" s="188"/>
      <c r="AR11" s="176"/>
      <c r="AS11" s="176"/>
      <c r="AT11" s="176"/>
      <c r="AU11" s="176"/>
      <c r="AV11" s="176"/>
      <c r="AW11" s="176"/>
    </row>
    <row r="12" spans="1:49" ht="18.75">
      <c r="A12" s="185"/>
      <c r="B12" s="185"/>
      <c r="C12" s="185"/>
      <c r="D12" s="185"/>
      <c r="E12" s="185"/>
      <c r="F12" s="185"/>
      <c r="G12" s="185"/>
      <c r="H12" s="185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7"/>
      <c r="AG12" s="186"/>
      <c r="AH12" s="186"/>
      <c r="AI12" s="186"/>
      <c r="AJ12" s="188"/>
      <c r="AK12" s="188"/>
      <c r="AL12" s="188"/>
      <c r="AM12" s="188"/>
      <c r="AN12" s="188"/>
      <c r="AO12" s="188"/>
      <c r="AP12" s="188"/>
      <c r="AQ12" s="188"/>
      <c r="AR12" s="176"/>
      <c r="AS12" s="176"/>
      <c r="AT12" s="176"/>
      <c r="AU12" s="176"/>
      <c r="AV12" s="176"/>
      <c r="AW12" s="176"/>
    </row>
    <row r="13" spans="1:49" ht="18.75">
      <c r="A13" s="185"/>
      <c r="B13" s="185"/>
      <c r="C13" s="185"/>
      <c r="D13" s="185"/>
      <c r="E13" s="185"/>
      <c r="F13" s="185"/>
      <c r="G13" s="185"/>
      <c r="H13" s="185"/>
      <c r="J13" s="186"/>
      <c r="K13" s="186"/>
      <c r="L13" s="186"/>
      <c r="M13" s="186"/>
      <c r="N13" s="186"/>
      <c r="O13" s="186"/>
      <c r="P13" s="277" t="s">
        <v>250</v>
      </c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188"/>
      <c r="AL13" s="188"/>
      <c r="AM13" s="188"/>
      <c r="AN13" s="188"/>
      <c r="AO13" s="188"/>
      <c r="AP13" s="188"/>
      <c r="AQ13" s="188"/>
      <c r="AR13" s="176"/>
      <c r="AS13" s="176"/>
      <c r="AT13" s="176"/>
      <c r="AU13" s="176"/>
      <c r="AV13" s="176"/>
      <c r="AW13" s="176"/>
    </row>
    <row r="14" spans="2:49" ht="18.75"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5" t="s">
        <v>251</v>
      </c>
      <c r="AG14" s="224"/>
      <c r="AH14" s="224"/>
      <c r="AI14" s="224"/>
      <c r="AJ14" s="224"/>
      <c r="AK14" s="189"/>
      <c r="AL14" s="189"/>
      <c r="AM14" s="188"/>
      <c r="AN14" s="188"/>
      <c r="AO14" s="188"/>
      <c r="AP14" s="188"/>
      <c r="AQ14" s="188"/>
      <c r="AR14" s="176"/>
      <c r="AS14" s="176"/>
      <c r="AT14" s="176"/>
      <c r="AU14" s="176"/>
      <c r="AV14" s="176"/>
      <c r="AW14" s="176"/>
    </row>
    <row r="15" spans="1:49" ht="18.75">
      <c r="A15" s="183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5" t="s">
        <v>175</v>
      </c>
      <c r="AG15" s="224"/>
      <c r="AH15" s="224"/>
      <c r="AI15" s="224"/>
      <c r="AJ15" s="224"/>
      <c r="AK15" s="189"/>
      <c r="AL15" s="189"/>
      <c r="AM15" s="188"/>
      <c r="AN15" s="188"/>
      <c r="AO15" s="188"/>
      <c r="AP15" s="188"/>
      <c r="AQ15" s="188"/>
      <c r="AR15" s="176"/>
      <c r="AS15" s="176"/>
      <c r="AT15" s="176"/>
      <c r="AU15" s="176"/>
      <c r="AV15" s="176"/>
      <c r="AW15" s="176"/>
    </row>
    <row r="16" spans="2:49" ht="18.75"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81"/>
      <c r="AG16" s="190"/>
      <c r="AH16" s="190"/>
      <c r="AI16" s="190"/>
      <c r="AJ16" s="189"/>
      <c r="AK16" s="189"/>
      <c r="AL16" s="189"/>
      <c r="AM16" s="188"/>
      <c r="AN16" s="188"/>
      <c r="AO16" s="188"/>
      <c r="AP16" s="188"/>
      <c r="AQ16" s="188"/>
      <c r="AR16" s="176"/>
      <c r="AS16" s="176"/>
      <c r="AT16" s="176"/>
      <c r="AU16" s="176"/>
      <c r="AV16" s="176"/>
      <c r="AW16" s="176"/>
    </row>
    <row r="17" spans="1:49" ht="18.75">
      <c r="A17" s="183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8"/>
      <c r="AN17" s="188"/>
      <c r="AO17" s="188"/>
      <c r="AP17" s="188"/>
      <c r="AQ17" s="188"/>
      <c r="AR17" s="176"/>
      <c r="AS17" s="176"/>
      <c r="AT17" s="176"/>
      <c r="AU17" s="176"/>
      <c r="AV17" s="176"/>
      <c r="AW17" s="176"/>
    </row>
    <row r="18" spans="1:49" ht="18.75">
      <c r="A18" s="183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AK18" s="189"/>
      <c r="AL18" s="189"/>
      <c r="AM18" s="188"/>
      <c r="AN18" s="188"/>
      <c r="AO18" s="188"/>
      <c r="AP18" s="188"/>
      <c r="AQ18" s="188"/>
      <c r="AR18" s="176"/>
      <c r="AS18" s="176"/>
      <c r="AT18" s="176"/>
      <c r="AU18" s="176"/>
      <c r="AV18" s="176"/>
      <c r="AW18" s="176"/>
    </row>
    <row r="19" spans="1:49" ht="18.75">
      <c r="A19" s="183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 t="s">
        <v>176</v>
      </c>
      <c r="AF19" s="224"/>
      <c r="AG19" s="224"/>
      <c r="AH19" s="224"/>
      <c r="AK19" s="189"/>
      <c r="AL19" s="189"/>
      <c r="AM19" s="188"/>
      <c r="AN19" s="188"/>
      <c r="AO19" s="188"/>
      <c r="AP19" s="188"/>
      <c r="AQ19" s="188"/>
      <c r="AR19" s="176"/>
      <c r="AS19" s="176"/>
      <c r="AT19" s="176"/>
      <c r="AU19" s="176"/>
      <c r="AV19" s="176"/>
      <c r="AW19" s="176"/>
    </row>
    <row r="20" spans="1:49" ht="18.75">
      <c r="A20" s="183"/>
      <c r="C20" s="189"/>
      <c r="D20" s="189"/>
      <c r="E20" s="189"/>
      <c r="F20" s="189"/>
      <c r="G20" s="189"/>
      <c r="H20" s="189"/>
      <c r="I20" s="189"/>
      <c r="J20" s="279" t="s">
        <v>258</v>
      </c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189"/>
      <c r="AM20" s="188"/>
      <c r="AN20" s="188"/>
      <c r="AO20" s="188"/>
      <c r="AP20" s="188"/>
      <c r="AQ20" s="188"/>
      <c r="AR20" s="176"/>
      <c r="AS20" s="176"/>
      <c r="AT20" s="176"/>
      <c r="AU20" s="176"/>
      <c r="AV20" s="176"/>
      <c r="AW20" s="176"/>
    </row>
    <row r="21" spans="1:49" ht="18.75">
      <c r="A21" s="179"/>
      <c r="B21" s="179"/>
      <c r="C21" s="179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7" t="s">
        <v>238</v>
      </c>
      <c r="AF21" s="226"/>
      <c r="AG21" s="226"/>
      <c r="AH21" s="226"/>
      <c r="AI21" s="189"/>
      <c r="AJ21" s="190"/>
      <c r="AK21" s="190"/>
      <c r="AL21" s="188"/>
      <c r="AM21" s="179"/>
      <c r="AN21" s="191"/>
      <c r="AO21" s="191"/>
      <c r="AP21" s="179"/>
      <c r="AQ21" s="179"/>
      <c r="AR21" s="176"/>
      <c r="AS21" s="176"/>
      <c r="AT21" s="176"/>
      <c r="AU21" s="176"/>
      <c r="AV21" s="176"/>
      <c r="AW21" s="176"/>
    </row>
    <row r="22" spans="1:49" ht="18.75">
      <c r="A22" s="179"/>
      <c r="B22" s="179"/>
      <c r="C22" s="179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81"/>
      <c r="AG22" s="190"/>
      <c r="AH22" s="190"/>
      <c r="AI22" s="190"/>
      <c r="AJ22" s="190"/>
      <c r="AK22" s="190"/>
      <c r="AL22" s="188"/>
      <c r="AM22" s="179"/>
      <c r="AN22" s="191"/>
      <c r="AO22" s="191"/>
      <c r="AP22" s="179"/>
      <c r="AQ22" s="179"/>
      <c r="AR22" s="176"/>
      <c r="AS22" s="176"/>
      <c r="AT22" s="176"/>
      <c r="AU22" s="176"/>
      <c r="AV22" s="176"/>
      <c r="AW22" s="176"/>
    </row>
    <row r="23" spans="1:49" ht="18.75">
      <c r="A23" s="179"/>
      <c r="B23" s="179"/>
      <c r="C23" s="179"/>
      <c r="D23" s="181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88"/>
      <c r="AM23" s="179"/>
      <c r="AN23" s="191"/>
      <c r="AO23" s="191"/>
      <c r="AP23" s="179"/>
      <c r="AQ23" s="179"/>
      <c r="AR23" s="176"/>
      <c r="AS23" s="176"/>
      <c r="AT23" s="176"/>
      <c r="AU23" s="176"/>
      <c r="AV23" s="176"/>
      <c r="AW23" s="176"/>
    </row>
    <row r="24" spans="1:49" ht="18.75">
      <c r="A24" s="179"/>
      <c r="B24" s="179"/>
      <c r="C24" s="179"/>
      <c r="D24" s="181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2" t="s">
        <v>53</v>
      </c>
      <c r="AF24" s="190"/>
      <c r="AG24" s="190"/>
      <c r="AH24" s="190"/>
      <c r="AI24" s="190"/>
      <c r="AJ24" s="193" t="s">
        <v>54</v>
      </c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</row>
    <row r="25" spans="1:49" ht="18.75">
      <c r="A25" s="179"/>
      <c r="B25" s="179"/>
      <c r="C25" s="179"/>
      <c r="D25" s="181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4" t="s">
        <v>50</v>
      </c>
      <c r="AF25" s="190"/>
      <c r="AG25" s="190"/>
      <c r="AH25" s="190"/>
      <c r="AI25" s="190"/>
      <c r="AJ25" s="195" t="s">
        <v>338</v>
      </c>
      <c r="AK25" s="195"/>
      <c r="AL25" s="195"/>
      <c r="AM25" s="195"/>
      <c r="AN25" s="194"/>
      <c r="AO25" s="194"/>
      <c r="AP25" s="179"/>
      <c r="AQ25" s="179"/>
      <c r="AR25" s="176"/>
      <c r="AS25" s="176"/>
      <c r="AT25" s="176"/>
      <c r="AU25" s="176"/>
      <c r="AV25" s="176"/>
      <c r="AW25" s="176"/>
    </row>
    <row r="26" spans="1:49" ht="18.75" customHeight="1">
      <c r="A26" s="179"/>
      <c r="B26" s="196"/>
      <c r="C26" s="197"/>
      <c r="D26" s="197"/>
      <c r="E26" s="197"/>
      <c r="F26" s="197"/>
      <c r="G26" s="197"/>
      <c r="H26" s="197"/>
      <c r="I26" s="197"/>
      <c r="J26" s="198"/>
      <c r="K26" s="198"/>
      <c r="L26" s="198"/>
      <c r="M26" s="198"/>
      <c r="N26" s="198"/>
      <c r="O26" s="199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73" t="s">
        <v>177</v>
      </c>
      <c r="AF26" s="273"/>
      <c r="AG26" s="273"/>
      <c r="AH26" s="273"/>
      <c r="AI26" s="273"/>
      <c r="AJ26" s="201" t="s">
        <v>339</v>
      </c>
      <c r="AK26" s="176"/>
      <c r="AL26" s="176"/>
      <c r="AM26" s="176"/>
      <c r="AN26" s="176"/>
      <c r="AO26" s="202"/>
      <c r="AP26" s="179"/>
      <c r="AQ26" s="192"/>
      <c r="AR26" s="176"/>
      <c r="AS26" s="176"/>
      <c r="AT26" s="176"/>
      <c r="AU26" s="176"/>
      <c r="AV26" s="176"/>
      <c r="AW26" s="176"/>
    </row>
    <row r="27" spans="1:49" ht="18.75">
      <c r="A27" s="179"/>
      <c r="B27" s="197"/>
      <c r="C27" s="197"/>
      <c r="D27" s="197"/>
      <c r="E27" s="197"/>
      <c r="F27" s="197"/>
      <c r="G27" s="197"/>
      <c r="H27" s="197"/>
      <c r="I27" s="196"/>
      <c r="J27" s="203"/>
      <c r="K27" s="203"/>
      <c r="L27" s="196"/>
      <c r="M27" s="196"/>
      <c r="N27" s="196"/>
      <c r="O27" s="196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192" t="s">
        <v>51</v>
      </c>
      <c r="AF27" s="201"/>
      <c r="AG27" s="176"/>
      <c r="AH27" s="204"/>
      <c r="AI27" s="204"/>
      <c r="AJ27" s="185" t="s">
        <v>340</v>
      </c>
      <c r="AK27" s="176"/>
      <c r="AL27" s="185"/>
      <c r="AM27" s="185"/>
      <c r="AN27" s="186"/>
      <c r="AO27" s="186"/>
      <c r="AP27" s="179"/>
      <c r="AQ27" s="179"/>
      <c r="AR27" s="176"/>
      <c r="AS27" s="176"/>
      <c r="AT27" s="176"/>
      <c r="AU27" s="176"/>
      <c r="AV27" s="176"/>
      <c r="AW27" s="176"/>
    </row>
    <row r="28" spans="1:43" ht="25.5" customHeight="1">
      <c r="A28" s="179"/>
      <c r="B28" s="196"/>
      <c r="C28" s="197"/>
      <c r="D28" s="197"/>
      <c r="E28" s="197"/>
      <c r="F28" s="197"/>
      <c r="G28" s="197"/>
      <c r="H28" s="197"/>
      <c r="I28" s="197"/>
      <c r="J28" s="205"/>
      <c r="K28" s="205"/>
      <c r="L28" s="205"/>
      <c r="M28" s="205"/>
      <c r="N28" s="205"/>
      <c r="O28" s="199"/>
      <c r="P28" s="196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 t="s">
        <v>239</v>
      </c>
      <c r="AF28" s="179"/>
      <c r="AG28" s="206"/>
      <c r="AH28" s="201"/>
      <c r="AI28" s="201"/>
      <c r="AJ28" s="272" t="s">
        <v>259</v>
      </c>
      <c r="AK28" s="272"/>
      <c r="AL28" s="272"/>
      <c r="AM28" s="179"/>
      <c r="AN28" s="179"/>
      <c r="AO28" s="200"/>
      <c r="AP28" s="207"/>
      <c r="AQ28" s="207"/>
    </row>
    <row r="29" spans="1:43" ht="18.75" customHeight="1">
      <c r="A29" s="208"/>
      <c r="B29" s="209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197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73" t="s">
        <v>240</v>
      </c>
      <c r="AF29" s="273"/>
      <c r="AG29" s="273"/>
      <c r="AH29" s="273"/>
      <c r="AI29" s="273"/>
      <c r="AJ29" s="272"/>
      <c r="AK29" s="272"/>
      <c r="AL29" s="272"/>
      <c r="AM29" s="208"/>
      <c r="AN29" s="208"/>
      <c r="AO29" s="200"/>
      <c r="AP29" s="207"/>
      <c r="AQ29" s="207"/>
    </row>
    <row r="30" spans="1:43" ht="18.75">
      <c r="A30" s="208"/>
      <c r="B30" s="208"/>
      <c r="C30" s="211"/>
      <c r="D30" s="208"/>
      <c r="E30" s="179"/>
      <c r="F30" s="179"/>
      <c r="G30" s="211"/>
      <c r="H30" s="211"/>
      <c r="I30" s="211"/>
      <c r="J30" s="211"/>
      <c r="K30" s="211"/>
      <c r="L30" s="211"/>
      <c r="M30" s="211"/>
      <c r="N30" s="211"/>
      <c r="O30" s="211"/>
      <c r="P30" s="212"/>
      <c r="Q30" s="212"/>
      <c r="R30" s="212"/>
      <c r="S30" s="212"/>
      <c r="T30" s="212"/>
      <c r="U30" s="212"/>
      <c r="V30" s="212"/>
      <c r="W30" s="179"/>
      <c r="X30" s="179"/>
      <c r="Y30" s="213"/>
      <c r="Z30" s="213"/>
      <c r="AA30" s="213"/>
      <c r="AB30" s="208"/>
      <c r="AC30" s="208"/>
      <c r="AD30" s="208"/>
      <c r="AE30" s="208" t="s">
        <v>241</v>
      </c>
      <c r="AF30" s="208"/>
      <c r="AG30" s="208"/>
      <c r="AH30" s="208"/>
      <c r="AI30" s="208"/>
      <c r="AJ30" s="208" t="s">
        <v>288</v>
      </c>
      <c r="AK30" s="208"/>
      <c r="AL30" s="208"/>
      <c r="AM30" s="179"/>
      <c r="AN30" s="208"/>
      <c r="AO30" s="208"/>
      <c r="AP30" s="214"/>
      <c r="AQ30" s="215"/>
    </row>
    <row r="31" spans="1:111" ht="18" customHeight="1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7"/>
      <c r="Z31" s="217"/>
      <c r="AA31" s="217"/>
      <c r="AB31" s="217"/>
      <c r="AC31" s="217"/>
      <c r="AD31" s="217"/>
      <c r="AE31" s="218" t="s">
        <v>52</v>
      </c>
      <c r="AF31" s="219"/>
      <c r="AG31" s="220"/>
      <c r="AH31" s="219"/>
      <c r="AI31" s="219"/>
      <c r="AJ31" s="193" t="s">
        <v>344</v>
      </c>
      <c r="AK31" s="216"/>
      <c r="AL31" s="216"/>
      <c r="AM31" s="216"/>
      <c r="AN31" s="216"/>
      <c r="AO31" s="216"/>
      <c r="AP31" s="217"/>
      <c r="AQ31" s="217"/>
      <c r="AR31" s="216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</row>
    <row r="32" spans="1:111" ht="13.5" customHeight="1">
      <c r="A32" s="274"/>
      <c r="B32" s="274"/>
      <c r="C32" s="274"/>
      <c r="D32" s="274"/>
      <c r="E32" s="274"/>
      <c r="F32" s="274"/>
      <c r="G32" s="274"/>
      <c r="H32" s="274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</row>
    <row r="33" spans="1:111" ht="13.5" customHeight="1">
      <c r="A33" s="274"/>
      <c r="B33" s="274"/>
      <c r="C33" s="274"/>
      <c r="D33" s="274"/>
      <c r="E33" s="274"/>
      <c r="F33" s="274"/>
      <c r="G33" s="274"/>
      <c r="H33" s="274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</row>
    <row r="34" spans="1:111" ht="12.75" customHeight="1">
      <c r="A34" s="222"/>
      <c r="B34" s="222"/>
      <c r="C34" s="222"/>
      <c r="D34" s="222"/>
      <c r="E34" s="222"/>
      <c r="F34" s="222"/>
      <c r="G34" s="222"/>
      <c r="H34" s="222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</row>
  </sheetData>
  <sheetProtection/>
  <mergeCells count="10">
    <mergeCell ref="AJ28:AL29"/>
    <mergeCell ref="AE29:AI29"/>
    <mergeCell ref="A32:H33"/>
    <mergeCell ref="A2:I2"/>
    <mergeCell ref="A3:S3"/>
    <mergeCell ref="A4:K4"/>
    <mergeCell ref="A5:K5"/>
    <mergeCell ref="P13:AJ13"/>
    <mergeCell ref="AE26:AI26"/>
    <mergeCell ref="J20:AK20"/>
  </mergeCells>
  <printOptions/>
  <pageMargins left="0" right="0" top="0" bottom="0" header="0.5118110236220472" footer="0.5118110236220472"/>
  <pageSetup horizontalDpi="600" verticalDpi="600" orientation="landscape" paperSize="9" scale="75" r:id="rId2"/>
  <colBreaks count="1" manualBreakCount="1">
    <brk id="4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21" sqref="H21"/>
    </sheetView>
  </sheetViews>
  <sheetFormatPr defaultColWidth="8.875" defaultRowHeight="12.75"/>
  <cols>
    <col min="1" max="1" width="11.875" style="34" customWidth="1"/>
    <col min="2" max="2" width="23.00390625" style="34" customWidth="1"/>
    <col min="3" max="3" width="9.125" style="34" hidden="1" customWidth="1"/>
    <col min="4" max="4" width="9.125" style="34" customWidth="1"/>
    <col min="5" max="5" width="19.125" style="34" customWidth="1"/>
    <col min="6" max="6" width="20.125" style="34" customWidth="1"/>
    <col min="7" max="7" width="16.75390625" style="34" customWidth="1"/>
    <col min="8" max="8" width="8.875" style="34" customWidth="1"/>
    <col min="9" max="10" width="12.00390625" style="34" customWidth="1"/>
    <col min="11" max="16384" width="8.875" style="34" customWidth="1"/>
  </cols>
  <sheetData>
    <row r="1" spans="1:10" ht="39" customHeight="1">
      <c r="A1" s="282" t="s">
        <v>151</v>
      </c>
      <c r="B1" s="282"/>
      <c r="C1" s="283"/>
      <c r="D1" s="283"/>
      <c r="E1" s="283"/>
      <c r="F1" s="283"/>
      <c r="G1" s="283"/>
      <c r="H1" s="283"/>
      <c r="I1" s="283"/>
      <c r="J1" s="283"/>
    </row>
    <row r="2" spans="1:10" ht="12.75">
      <c r="A2" s="8" t="s">
        <v>39</v>
      </c>
      <c r="B2" s="8" t="s">
        <v>40</v>
      </c>
      <c r="C2" s="8" t="s">
        <v>42</v>
      </c>
      <c r="D2" s="280" t="s">
        <v>179</v>
      </c>
      <c r="E2" s="284" t="s">
        <v>44</v>
      </c>
      <c r="F2" s="285"/>
      <c r="G2" s="8" t="s">
        <v>48</v>
      </c>
      <c r="H2" s="8" t="s">
        <v>180</v>
      </c>
      <c r="I2" s="8" t="s">
        <v>22</v>
      </c>
      <c r="J2" s="8" t="s">
        <v>47</v>
      </c>
    </row>
    <row r="3" spans="1:10" ht="25.5">
      <c r="A3" s="25"/>
      <c r="B3" s="25" t="s">
        <v>41</v>
      </c>
      <c r="C3" s="25" t="s">
        <v>43</v>
      </c>
      <c r="D3" s="281"/>
      <c r="E3" s="88" t="s">
        <v>181</v>
      </c>
      <c r="F3" s="2" t="s">
        <v>45</v>
      </c>
      <c r="G3" s="25" t="s">
        <v>49</v>
      </c>
      <c r="H3" s="25"/>
      <c r="I3" s="25"/>
      <c r="J3" s="25" t="s">
        <v>182</v>
      </c>
    </row>
    <row r="4" spans="1:10" ht="12.75">
      <c r="A4" s="2">
        <v>1</v>
      </c>
      <c r="B4" s="2">
        <v>2</v>
      </c>
      <c r="C4" s="2">
        <v>3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</row>
    <row r="5" spans="1:10" ht="12.75" hidden="1">
      <c r="A5" s="2">
        <v>1</v>
      </c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 t="s">
        <v>170</v>
      </c>
      <c r="B6" s="2">
        <v>34</v>
      </c>
      <c r="C6" s="2">
        <v>5</v>
      </c>
      <c r="D6" s="2">
        <v>5</v>
      </c>
      <c r="E6" s="2">
        <v>0</v>
      </c>
      <c r="F6" s="2">
        <v>0</v>
      </c>
      <c r="G6" s="2">
        <v>2</v>
      </c>
      <c r="H6" s="2">
        <v>0</v>
      </c>
      <c r="I6" s="2">
        <v>11</v>
      </c>
      <c r="J6" s="2">
        <f>B6+D6+E6+F6+G6+H6+I6</f>
        <v>52</v>
      </c>
    </row>
    <row r="7" spans="1:10" ht="12.75">
      <c r="A7" s="2" t="s">
        <v>171</v>
      </c>
      <c r="B7" s="2">
        <v>31</v>
      </c>
      <c r="C7" s="2">
        <v>5</v>
      </c>
      <c r="D7" s="2">
        <v>3</v>
      </c>
      <c r="E7" s="2">
        <v>6</v>
      </c>
      <c r="F7" s="2">
        <v>0</v>
      </c>
      <c r="G7" s="2">
        <v>2</v>
      </c>
      <c r="H7" s="2">
        <v>0</v>
      </c>
      <c r="I7" s="2">
        <v>10</v>
      </c>
      <c r="J7" s="2">
        <f>B7+D7+E7+F7+G7+H7+I7</f>
        <v>52</v>
      </c>
    </row>
    <row r="8" spans="1:10" ht="12.75">
      <c r="A8" s="2" t="s">
        <v>172</v>
      </c>
      <c r="B8" s="2">
        <v>19</v>
      </c>
      <c r="C8" s="2">
        <v>0</v>
      </c>
      <c r="D8" s="2">
        <v>0</v>
      </c>
      <c r="E8" s="2">
        <v>10</v>
      </c>
      <c r="F8" s="2">
        <v>4</v>
      </c>
      <c r="G8" s="2">
        <v>2</v>
      </c>
      <c r="H8" s="2">
        <v>6</v>
      </c>
      <c r="I8" s="2">
        <v>2</v>
      </c>
      <c r="J8" s="2">
        <f>SUM(B8:I8)</f>
        <v>43</v>
      </c>
    </row>
    <row r="9" spans="1:10" s="89" customFormat="1" ht="12.75">
      <c r="A9" s="4" t="s">
        <v>47</v>
      </c>
      <c r="B9" s="4">
        <f aca="true" t="shared" si="0" ref="B9:J9">SUM(B6:B8)</f>
        <v>84</v>
      </c>
      <c r="C9" s="4">
        <f t="shared" si="0"/>
        <v>10</v>
      </c>
      <c r="D9" s="4">
        <f t="shared" si="0"/>
        <v>8</v>
      </c>
      <c r="E9" s="4">
        <f t="shared" si="0"/>
        <v>16</v>
      </c>
      <c r="F9" s="4">
        <f t="shared" si="0"/>
        <v>4</v>
      </c>
      <c r="G9" s="4">
        <f t="shared" si="0"/>
        <v>6</v>
      </c>
      <c r="H9" s="4">
        <f t="shared" si="0"/>
        <v>6</v>
      </c>
      <c r="I9" s="4">
        <f t="shared" si="0"/>
        <v>23</v>
      </c>
      <c r="J9" s="4">
        <f t="shared" si="0"/>
        <v>147</v>
      </c>
    </row>
    <row r="10" spans="1:4" ht="12.75">
      <c r="A10" s="35"/>
      <c r="B10" s="36"/>
      <c r="C10" s="36"/>
      <c r="D10" s="36"/>
    </row>
    <row r="11" spans="1:4" ht="12.75">
      <c r="A11" s="37"/>
      <c r="B11" s="35"/>
      <c r="C11" s="35"/>
      <c r="D11" s="35"/>
    </row>
    <row r="12" spans="1:4" ht="12.75">
      <c r="A12" s="38"/>
      <c r="B12" s="35"/>
      <c r="C12" s="35"/>
      <c r="D12" s="35"/>
    </row>
    <row r="13" spans="1:4" ht="12.75">
      <c r="A13" s="37"/>
      <c r="B13" s="35"/>
      <c r="C13" s="35"/>
      <c r="D13" s="35"/>
    </row>
    <row r="14" spans="1:4" ht="12.75">
      <c r="A14" s="38"/>
      <c r="B14" s="35"/>
      <c r="C14" s="35"/>
      <c r="D14" s="35"/>
    </row>
    <row r="15" spans="1:4" ht="12.75">
      <c r="A15" s="37"/>
      <c r="B15" s="35"/>
      <c r="C15" s="35"/>
      <c r="D15" s="35"/>
    </row>
    <row r="16" spans="1:4" ht="12.75">
      <c r="A16" s="38"/>
      <c r="B16" s="35"/>
      <c r="C16" s="35"/>
      <c r="D16" s="35"/>
    </row>
    <row r="17" spans="1:4" ht="12.75">
      <c r="A17" s="37"/>
      <c r="B17" s="35"/>
      <c r="C17" s="35"/>
      <c r="D17" s="35"/>
    </row>
    <row r="18" spans="1:4" ht="12.75">
      <c r="A18" s="38"/>
      <c r="B18" s="35"/>
      <c r="C18" s="35"/>
      <c r="D18" s="35"/>
    </row>
  </sheetData>
  <sheetProtection/>
  <mergeCells count="3">
    <mergeCell ref="D2:D3"/>
    <mergeCell ref="A1:J1"/>
    <mergeCell ref="E2:F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A1">
      <pane xSplit="2" ySplit="11" topLeftCell="C12" activePane="bottomRight" state="frozen"/>
      <selection pane="topLeft" activeCell="Q9" sqref="Q9"/>
      <selection pane="topRight" activeCell="Q9" sqref="Q9"/>
      <selection pane="bottomLeft" activeCell="Q9" sqref="Q9"/>
      <selection pane="bottomRight" activeCell="K9" sqref="K9"/>
    </sheetView>
  </sheetViews>
  <sheetFormatPr defaultColWidth="9.00390625" defaultRowHeight="12.75"/>
  <cols>
    <col min="1" max="1" width="9.875" style="0" customWidth="1"/>
    <col min="2" max="2" width="49.75390625" style="0" customWidth="1"/>
    <col min="3" max="3" width="10.875" style="0" customWidth="1"/>
    <col min="4" max="4" width="5.375" style="0" customWidth="1"/>
    <col min="5" max="5" width="6.00390625" style="0" customWidth="1"/>
    <col min="6" max="6" width="5.75390625" style="0" customWidth="1"/>
    <col min="7" max="7" width="5.25390625" style="0" customWidth="1"/>
    <col min="8" max="8" width="6.625" style="0" customWidth="1"/>
    <col min="9" max="9" width="4.00390625" style="0" customWidth="1"/>
    <col min="10" max="10" width="7.125" style="0" customWidth="1"/>
    <col min="11" max="11" width="6.25390625" style="0" customWidth="1"/>
    <col min="12" max="12" width="6.75390625" style="0" customWidth="1"/>
    <col min="13" max="13" width="7.375" style="0" customWidth="1"/>
    <col min="14" max="14" width="6.375" style="0" customWidth="1"/>
    <col min="15" max="15" width="7.375" style="0" customWidth="1"/>
    <col min="16" max="16" width="6.875" style="0" customWidth="1"/>
    <col min="17" max="17" width="7.00390625" style="0" customWidth="1"/>
  </cols>
  <sheetData>
    <row r="1" spans="1:2" ht="15.75">
      <c r="A1" s="11"/>
      <c r="B1" s="71" t="s">
        <v>227</v>
      </c>
    </row>
    <row r="3" spans="1:17" ht="15.75" customHeight="1">
      <c r="A3" s="300" t="s">
        <v>0</v>
      </c>
      <c r="B3" s="303" t="s">
        <v>228</v>
      </c>
      <c r="C3" s="306" t="s">
        <v>143</v>
      </c>
      <c r="D3" s="296" t="s">
        <v>32</v>
      </c>
      <c r="E3" s="296"/>
      <c r="F3" s="296"/>
      <c r="G3" s="296"/>
      <c r="H3" s="296"/>
      <c r="I3" s="296"/>
      <c r="J3" s="310" t="s">
        <v>144</v>
      </c>
      <c r="K3" s="311"/>
      <c r="L3" s="311"/>
      <c r="M3" s="311"/>
      <c r="N3" s="311"/>
      <c r="O3" s="312"/>
      <c r="P3" s="286" t="s">
        <v>254</v>
      </c>
      <c r="Q3" s="287"/>
    </row>
    <row r="4" spans="1:17" ht="23.25" customHeight="1">
      <c r="A4" s="301"/>
      <c r="B4" s="304"/>
      <c r="C4" s="307"/>
      <c r="D4" s="293" t="s">
        <v>134</v>
      </c>
      <c r="E4" s="293" t="s">
        <v>190</v>
      </c>
      <c r="F4" s="296" t="s">
        <v>33</v>
      </c>
      <c r="G4" s="296"/>
      <c r="H4" s="296"/>
      <c r="I4" s="296"/>
      <c r="J4" s="313"/>
      <c r="K4" s="314"/>
      <c r="L4" s="314"/>
      <c r="M4" s="314"/>
      <c r="N4" s="314"/>
      <c r="O4" s="315"/>
      <c r="P4" s="288"/>
      <c r="Q4" s="289"/>
    </row>
    <row r="5" spans="1:17" ht="12.75">
      <c r="A5" s="301"/>
      <c r="B5" s="304"/>
      <c r="C5" s="307"/>
      <c r="D5" s="294"/>
      <c r="E5" s="291"/>
      <c r="F5" s="293" t="s">
        <v>145</v>
      </c>
      <c r="G5" s="296" t="s">
        <v>34</v>
      </c>
      <c r="H5" s="296"/>
      <c r="I5" s="296"/>
      <c r="J5" s="284" t="s">
        <v>170</v>
      </c>
      <c r="K5" s="285"/>
      <c r="L5" s="284" t="s">
        <v>171</v>
      </c>
      <c r="M5" s="285"/>
      <c r="N5" s="284" t="s">
        <v>172</v>
      </c>
      <c r="O5" s="285"/>
      <c r="P5" s="290" t="s">
        <v>255</v>
      </c>
      <c r="Q5" s="290" t="s">
        <v>256</v>
      </c>
    </row>
    <row r="6" spans="1:17" ht="12.75">
      <c r="A6" s="301"/>
      <c r="B6" s="304"/>
      <c r="C6" s="307"/>
      <c r="D6" s="294"/>
      <c r="E6" s="291"/>
      <c r="F6" s="297"/>
      <c r="G6" s="290" t="s">
        <v>191</v>
      </c>
      <c r="H6" s="290" t="s">
        <v>351</v>
      </c>
      <c r="I6" s="309" t="s">
        <v>173</v>
      </c>
      <c r="J6" s="8">
        <v>1</v>
      </c>
      <c r="K6" s="8">
        <v>2</v>
      </c>
      <c r="L6" s="8">
        <v>3</v>
      </c>
      <c r="M6" s="8">
        <v>4</v>
      </c>
      <c r="N6" s="8">
        <v>5</v>
      </c>
      <c r="O6" s="8">
        <v>6</v>
      </c>
      <c r="P6" s="291"/>
      <c r="Q6" s="291"/>
    </row>
    <row r="7" spans="1:17" ht="12.75">
      <c r="A7" s="301"/>
      <c r="B7" s="304"/>
      <c r="C7" s="307"/>
      <c r="D7" s="294"/>
      <c r="E7" s="291"/>
      <c r="F7" s="297"/>
      <c r="G7" s="299"/>
      <c r="H7" s="299"/>
      <c r="I7" s="309"/>
      <c r="J7" s="25" t="s">
        <v>35</v>
      </c>
      <c r="K7" s="25" t="s">
        <v>35</v>
      </c>
      <c r="L7" s="25" t="s">
        <v>35</v>
      </c>
      <c r="M7" s="25" t="s">
        <v>35</v>
      </c>
      <c r="N7" s="25" t="s">
        <v>35</v>
      </c>
      <c r="O7" s="25" t="s">
        <v>35</v>
      </c>
      <c r="P7" s="291"/>
      <c r="Q7" s="291"/>
    </row>
    <row r="8" spans="1:17" ht="12.75">
      <c r="A8" s="301"/>
      <c r="B8" s="304"/>
      <c r="C8" s="307"/>
      <c r="D8" s="294"/>
      <c r="E8" s="291"/>
      <c r="F8" s="297"/>
      <c r="G8" s="299"/>
      <c r="H8" s="299"/>
      <c r="I8" s="309"/>
      <c r="J8" s="121" t="s">
        <v>225</v>
      </c>
      <c r="K8" s="121" t="s">
        <v>310</v>
      </c>
      <c r="L8" s="121" t="s">
        <v>225</v>
      </c>
      <c r="M8" s="121" t="s">
        <v>315</v>
      </c>
      <c r="N8" s="121" t="s">
        <v>313</v>
      </c>
      <c r="O8" s="121" t="s">
        <v>316</v>
      </c>
      <c r="P8" s="291"/>
      <c r="Q8" s="291"/>
    </row>
    <row r="9" spans="1:17" ht="22.5" customHeight="1">
      <c r="A9" s="301"/>
      <c r="B9" s="304"/>
      <c r="C9" s="307"/>
      <c r="D9" s="294"/>
      <c r="E9" s="291"/>
      <c r="F9" s="297"/>
      <c r="G9" s="299"/>
      <c r="H9" s="299"/>
      <c r="I9" s="309"/>
      <c r="J9" s="122"/>
      <c r="K9" s="122" t="s">
        <v>309</v>
      </c>
      <c r="L9" s="122"/>
      <c r="M9" s="172" t="s">
        <v>311</v>
      </c>
      <c r="N9" s="162" t="s">
        <v>312</v>
      </c>
      <c r="O9" s="123" t="s">
        <v>314</v>
      </c>
      <c r="P9" s="291"/>
      <c r="Q9" s="291"/>
    </row>
    <row r="10" spans="1:17" ht="30" customHeight="1">
      <c r="A10" s="302"/>
      <c r="B10" s="305"/>
      <c r="C10" s="308"/>
      <c r="D10" s="295"/>
      <c r="E10" s="292"/>
      <c r="F10" s="298"/>
      <c r="G10" s="281"/>
      <c r="H10" s="281"/>
      <c r="I10" s="309"/>
      <c r="J10" s="124" t="s">
        <v>192</v>
      </c>
      <c r="K10" s="124" t="s">
        <v>211</v>
      </c>
      <c r="L10" s="124" t="s">
        <v>210</v>
      </c>
      <c r="M10" s="124" t="s">
        <v>213</v>
      </c>
      <c r="N10" s="125" t="s">
        <v>193</v>
      </c>
      <c r="O10" s="126" t="s">
        <v>194</v>
      </c>
      <c r="P10" s="292"/>
      <c r="Q10" s="292"/>
    </row>
    <row r="11" spans="1:17" ht="12.75">
      <c r="A11" s="2">
        <v>1</v>
      </c>
      <c r="B11" s="2">
        <v>2</v>
      </c>
      <c r="C11" s="2">
        <v>3</v>
      </c>
      <c r="D11" s="2">
        <v>4</v>
      </c>
      <c r="E11" s="2"/>
      <c r="F11" s="2">
        <v>5</v>
      </c>
      <c r="G11" s="2">
        <v>6</v>
      </c>
      <c r="H11" s="2">
        <v>7</v>
      </c>
      <c r="I11" s="2">
        <v>8</v>
      </c>
      <c r="J11" s="11">
        <v>11</v>
      </c>
      <c r="K11" s="11">
        <v>12</v>
      </c>
      <c r="L11" s="11">
        <v>13</v>
      </c>
      <c r="M11" s="11">
        <v>14</v>
      </c>
      <c r="N11" s="11">
        <v>15</v>
      </c>
      <c r="O11" s="11">
        <v>16</v>
      </c>
      <c r="P11" s="2">
        <v>17</v>
      </c>
      <c r="Q11" s="2">
        <v>18</v>
      </c>
    </row>
    <row r="12" spans="1:17" ht="12.75" customHeight="1" hidden="1">
      <c r="A12" s="128"/>
      <c r="B12" s="135" t="s">
        <v>294</v>
      </c>
      <c r="C12" s="138"/>
      <c r="D12" s="139">
        <v>3186</v>
      </c>
      <c r="E12" s="140"/>
      <c r="F12" s="141">
        <v>2124</v>
      </c>
      <c r="G12" s="139"/>
      <c r="H12" s="139"/>
      <c r="I12" s="142"/>
      <c r="J12" s="142"/>
      <c r="K12" s="142"/>
      <c r="L12" s="142"/>
      <c r="M12" s="142"/>
      <c r="N12" s="142"/>
      <c r="O12" s="142"/>
      <c r="P12" s="232">
        <v>3186</v>
      </c>
      <c r="Q12" s="233"/>
    </row>
    <row r="13" spans="1:17" ht="12.75" customHeight="1" hidden="1">
      <c r="A13" s="128"/>
      <c r="B13" s="135" t="s">
        <v>295</v>
      </c>
      <c r="C13" s="138"/>
      <c r="D13" s="139">
        <v>1350</v>
      </c>
      <c r="E13" s="140"/>
      <c r="F13" s="141">
        <v>900</v>
      </c>
      <c r="G13" s="139"/>
      <c r="H13" s="139"/>
      <c r="I13" s="142"/>
      <c r="J13" s="142"/>
      <c r="K13" s="142"/>
      <c r="L13" s="142"/>
      <c r="M13" s="142"/>
      <c r="N13" s="142"/>
      <c r="O13" s="142"/>
      <c r="P13" s="233"/>
      <c r="Q13" s="232">
        <v>1350</v>
      </c>
    </row>
    <row r="14" spans="1:17" ht="12.75" customHeight="1" hidden="1">
      <c r="A14" s="128"/>
      <c r="B14" s="129" t="s">
        <v>197</v>
      </c>
      <c r="C14" s="130"/>
      <c r="D14" s="131">
        <f>SUM(D12:D13)</f>
        <v>4536</v>
      </c>
      <c r="E14" s="131"/>
      <c r="F14" s="131">
        <f>SUM(F12:F13)</f>
        <v>3024</v>
      </c>
      <c r="G14" s="131"/>
      <c r="H14" s="131"/>
      <c r="I14" s="132"/>
      <c r="J14" s="132">
        <v>576</v>
      </c>
      <c r="K14" s="132">
        <v>648</v>
      </c>
      <c r="L14" s="132">
        <v>576</v>
      </c>
      <c r="M14" s="132">
        <v>540</v>
      </c>
      <c r="N14" s="132">
        <v>288</v>
      </c>
      <c r="O14" s="132">
        <v>396</v>
      </c>
      <c r="P14" s="233"/>
      <c r="Q14" s="233"/>
    </row>
    <row r="15" spans="1:17" s="17" customFormat="1" ht="12.75">
      <c r="A15" s="12"/>
      <c r="B15" s="26" t="s">
        <v>229</v>
      </c>
      <c r="C15" s="165" t="s">
        <v>327</v>
      </c>
      <c r="D15" s="27">
        <f>D17+D23+D28</f>
        <v>4536</v>
      </c>
      <c r="E15" s="27">
        <f aca="true" t="shared" si="0" ref="E15:Q15">E17+E23+E28</f>
        <v>1512</v>
      </c>
      <c r="F15" s="27">
        <f t="shared" si="0"/>
        <v>3024</v>
      </c>
      <c r="G15" s="27">
        <f t="shared" si="0"/>
        <v>1520</v>
      </c>
      <c r="H15" s="27">
        <f t="shared" si="0"/>
        <v>1444</v>
      </c>
      <c r="I15" s="27">
        <f t="shared" si="0"/>
        <v>60</v>
      </c>
      <c r="J15" s="27">
        <f t="shared" si="0"/>
        <v>576</v>
      </c>
      <c r="K15" s="27">
        <f t="shared" si="0"/>
        <v>648</v>
      </c>
      <c r="L15" s="27">
        <f t="shared" si="0"/>
        <v>576</v>
      </c>
      <c r="M15" s="27">
        <f t="shared" si="0"/>
        <v>540</v>
      </c>
      <c r="N15" s="27">
        <f t="shared" si="0"/>
        <v>288</v>
      </c>
      <c r="O15" s="27">
        <f t="shared" si="0"/>
        <v>396</v>
      </c>
      <c r="P15" s="27">
        <f t="shared" si="0"/>
        <v>3186</v>
      </c>
      <c r="Q15" s="27">
        <f t="shared" si="0"/>
        <v>1350</v>
      </c>
    </row>
    <row r="16" spans="1:17" s="17" customFormat="1" ht="12.75" customHeight="1" hidden="1">
      <c r="A16" s="72"/>
      <c r="B16" s="135" t="s">
        <v>198</v>
      </c>
      <c r="C16" s="143"/>
      <c r="D16" s="142">
        <v>648</v>
      </c>
      <c r="E16" s="140"/>
      <c r="F16" s="142">
        <v>432</v>
      </c>
      <c r="G16" s="142"/>
      <c r="H16" s="142"/>
      <c r="I16" s="142"/>
      <c r="J16" s="142"/>
      <c r="K16" s="142"/>
      <c r="L16" s="142"/>
      <c r="M16" s="142"/>
      <c r="N16" s="142"/>
      <c r="O16" s="142"/>
      <c r="P16" s="232">
        <v>648</v>
      </c>
      <c r="Q16" s="233"/>
    </row>
    <row r="17" spans="1:17" ht="24" customHeight="1">
      <c r="A17" s="156" t="s">
        <v>25</v>
      </c>
      <c r="B17" s="157" t="s">
        <v>230</v>
      </c>
      <c r="C17" s="164" t="s">
        <v>216</v>
      </c>
      <c r="D17" s="158">
        <f>D18+D19+D20+D21</f>
        <v>648</v>
      </c>
      <c r="E17" s="77">
        <f>D17-F17</f>
        <v>216</v>
      </c>
      <c r="F17" s="158">
        <f>F18+F19+F20+F21</f>
        <v>432</v>
      </c>
      <c r="G17" s="158">
        <f>F17-H17</f>
        <v>80</v>
      </c>
      <c r="H17" s="158">
        <f>H18+H19+H20+H21</f>
        <v>352</v>
      </c>
      <c r="I17" s="158">
        <f>I18+I19+I20+I21</f>
        <v>0</v>
      </c>
      <c r="J17" s="159">
        <f>SUM(J18:J21)</f>
        <v>112</v>
      </c>
      <c r="K17" s="159">
        <f aca="true" t="shared" si="1" ref="K17:Q17">SUM(K18:K21)</f>
        <v>72</v>
      </c>
      <c r="L17" s="159">
        <f t="shared" si="1"/>
        <v>112</v>
      </c>
      <c r="M17" s="159">
        <f t="shared" si="1"/>
        <v>60</v>
      </c>
      <c r="N17" s="159">
        <f t="shared" si="1"/>
        <v>32</v>
      </c>
      <c r="O17" s="159">
        <f t="shared" si="1"/>
        <v>44</v>
      </c>
      <c r="P17" s="159">
        <f t="shared" si="1"/>
        <v>648</v>
      </c>
      <c r="Q17" s="159">
        <f t="shared" si="1"/>
        <v>0</v>
      </c>
    </row>
    <row r="18" spans="1:17" ht="12.75">
      <c r="A18" s="5" t="s">
        <v>26</v>
      </c>
      <c r="B18" s="9" t="s">
        <v>27</v>
      </c>
      <c r="C18" s="161" t="s">
        <v>209</v>
      </c>
      <c r="D18" s="2">
        <v>60</v>
      </c>
      <c r="E18" s="78">
        <f>D18-F18</f>
        <v>12</v>
      </c>
      <c r="F18" s="24">
        <v>48</v>
      </c>
      <c r="G18" s="20">
        <v>40</v>
      </c>
      <c r="H18" s="10">
        <v>8</v>
      </c>
      <c r="I18" s="10"/>
      <c r="J18" s="16"/>
      <c r="K18" s="18"/>
      <c r="L18" s="16">
        <v>48</v>
      </c>
      <c r="M18" s="16"/>
      <c r="N18" s="16"/>
      <c r="O18" s="16"/>
      <c r="P18" s="2">
        <v>60</v>
      </c>
      <c r="Q18" s="2">
        <v>0</v>
      </c>
    </row>
    <row r="19" spans="1:17" ht="12.75">
      <c r="A19" s="5" t="s">
        <v>135</v>
      </c>
      <c r="B19" s="7" t="s">
        <v>23</v>
      </c>
      <c r="C19" s="161" t="s">
        <v>209</v>
      </c>
      <c r="D19" s="2">
        <v>60</v>
      </c>
      <c r="E19" s="78">
        <f>D19-F19</f>
        <v>12</v>
      </c>
      <c r="F19" s="24">
        <v>48</v>
      </c>
      <c r="G19" s="20">
        <v>40</v>
      </c>
      <c r="H19" s="8">
        <v>8</v>
      </c>
      <c r="I19" s="8"/>
      <c r="J19" s="13">
        <v>48</v>
      </c>
      <c r="K19" s="13"/>
      <c r="L19" s="13"/>
      <c r="M19" s="13"/>
      <c r="N19" s="13"/>
      <c r="O19" s="13"/>
      <c r="P19" s="2">
        <v>60</v>
      </c>
      <c r="Q19" s="2">
        <v>0</v>
      </c>
    </row>
    <row r="20" spans="1:17" ht="12.75">
      <c r="A20" s="5" t="s">
        <v>136</v>
      </c>
      <c r="B20" s="7" t="s">
        <v>166</v>
      </c>
      <c r="C20" s="127" t="s">
        <v>214</v>
      </c>
      <c r="D20" s="2">
        <v>192</v>
      </c>
      <c r="E20" s="78">
        <f>D20-F20</f>
        <v>24</v>
      </c>
      <c r="F20" s="24">
        <v>168</v>
      </c>
      <c r="G20" s="20"/>
      <c r="H20" s="8">
        <v>168</v>
      </c>
      <c r="I20" s="8"/>
      <c r="J20" s="13">
        <v>32</v>
      </c>
      <c r="K20" s="13">
        <v>36</v>
      </c>
      <c r="L20" s="13">
        <v>32</v>
      </c>
      <c r="M20" s="13">
        <v>30</v>
      </c>
      <c r="N20" s="13">
        <v>16</v>
      </c>
      <c r="O20" s="13">
        <v>22</v>
      </c>
      <c r="P20" s="2">
        <v>192</v>
      </c>
      <c r="Q20" s="2">
        <v>0</v>
      </c>
    </row>
    <row r="21" spans="1:17" ht="12.75">
      <c r="A21" s="5" t="s">
        <v>137</v>
      </c>
      <c r="B21" s="7" t="s">
        <v>138</v>
      </c>
      <c r="C21" s="127" t="s">
        <v>214</v>
      </c>
      <c r="D21" s="2">
        <v>336</v>
      </c>
      <c r="E21" s="78">
        <f>D21-F21</f>
        <v>168</v>
      </c>
      <c r="F21" s="24">
        <v>168</v>
      </c>
      <c r="G21" s="20"/>
      <c r="H21" s="8">
        <v>168</v>
      </c>
      <c r="I21" s="8"/>
      <c r="J21" s="13">
        <v>32</v>
      </c>
      <c r="K21" s="13">
        <v>36</v>
      </c>
      <c r="L21" s="13">
        <v>32</v>
      </c>
      <c r="M21" s="13">
        <v>30</v>
      </c>
      <c r="N21" s="13">
        <v>16</v>
      </c>
      <c r="O21" s="13">
        <v>22</v>
      </c>
      <c r="P21" s="2">
        <v>336</v>
      </c>
      <c r="Q21" s="2">
        <v>0</v>
      </c>
    </row>
    <row r="22" spans="1:17" ht="12.75" customHeight="1" hidden="1">
      <c r="A22" s="129"/>
      <c r="B22" s="144" t="s">
        <v>199</v>
      </c>
      <c r="C22" s="145"/>
      <c r="D22" s="136">
        <v>168</v>
      </c>
      <c r="E22" s="140"/>
      <c r="F22" s="142">
        <v>112</v>
      </c>
      <c r="G22" s="136"/>
      <c r="H22" s="142"/>
      <c r="I22" s="142"/>
      <c r="J22" s="234"/>
      <c r="K22" s="234"/>
      <c r="L22" s="234"/>
      <c r="M22" s="234"/>
      <c r="N22" s="234"/>
      <c r="O22" s="234"/>
      <c r="P22" s="232">
        <v>168</v>
      </c>
      <c r="Q22" s="233"/>
    </row>
    <row r="23" spans="1:17" ht="25.5">
      <c r="A23" s="6" t="s">
        <v>28</v>
      </c>
      <c r="B23" s="175" t="s">
        <v>231</v>
      </c>
      <c r="C23" s="164" t="s">
        <v>215</v>
      </c>
      <c r="D23" s="4">
        <f>F23*1.5</f>
        <v>270</v>
      </c>
      <c r="E23" s="77">
        <f>D23-F23</f>
        <v>90</v>
      </c>
      <c r="F23" s="4">
        <f>F24+F25+F26</f>
        <v>180</v>
      </c>
      <c r="G23" s="4">
        <f>F23-H23</f>
        <v>66</v>
      </c>
      <c r="H23" s="4">
        <f>H24+H25+H26</f>
        <v>114</v>
      </c>
      <c r="I23" s="4">
        <f>I24+I25</f>
        <v>0</v>
      </c>
      <c r="J23" s="15">
        <f aca="true" t="shared" si="2" ref="J23:Q23">SUM(J24:J26)</f>
        <v>80</v>
      </c>
      <c r="K23" s="15">
        <f t="shared" si="2"/>
        <v>100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15">
        <f t="shared" si="2"/>
        <v>0</v>
      </c>
      <c r="P23" s="15">
        <f t="shared" si="2"/>
        <v>168</v>
      </c>
      <c r="Q23" s="15">
        <f t="shared" si="2"/>
        <v>102</v>
      </c>
    </row>
    <row r="24" spans="1:17" ht="12.75">
      <c r="A24" s="5" t="s">
        <v>29</v>
      </c>
      <c r="B24" s="5" t="s">
        <v>24</v>
      </c>
      <c r="C24" s="127" t="s">
        <v>195</v>
      </c>
      <c r="D24" s="2">
        <f>F24*1.5</f>
        <v>96</v>
      </c>
      <c r="E24" s="78">
        <f>D24-F24</f>
        <v>32</v>
      </c>
      <c r="F24" s="2">
        <v>64</v>
      </c>
      <c r="G24" s="20">
        <f>F24-H24</f>
        <v>20</v>
      </c>
      <c r="H24" s="2">
        <v>44</v>
      </c>
      <c r="I24" s="2"/>
      <c r="J24" s="13">
        <v>32</v>
      </c>
      <c r="K24" s="13">
        <v>32</v>
      </c>
      <c r="L24" s="13"/>
      <c r="M24" s="13"/>
      <c r="N24" s="13"/>
      <c r="O24" s="13"/>
      <c r="P24" s="2">
        <v>96</v>
      </c>
      <c r="Q24" s="2">
        <v>0</v>
      </c>
    </row>
    <row r="25" spans="1:17" ht="12.75">
      <c r="A25" s="5" t="s">
        <v>31</v>
      </c>
      <c r="B25" s="5" t="s">
        <v>30</v>
      </c>
      <c r="C25" s="76" t="s">
        <v>209</v>
      </c>
      <c r="D25" s="2">
        <f>F25*1.5</f>
        <v>51</v>
      </c>
      <c r="E25" s="78">
        <f>D25-F25</f>
        <v>17</v>
      </c>
      <c r="F25" s="2">
        <v>34</v>
      </c>
      <c r="G25" s="20">
        <v>24</v>
      </c>
      <c r="H25" s="2">
        <v>10</v>
      </c>
      <c r="I25" s="2"/>
      <c r="J25" s="13"/>
      <c r="K25" s="13">
        <v>34</v>
      </c>
      <c r="L25" s="13"/>
      <c r="M25" s="13"/>
      <c r="N25" s="13"/>
      <c r="O25" s="13"/>
      <c r="P25" s="2">
        <v>36</v>
      </c>
      <c r="Q25" s="2">
        <v>15</v>
      </c>
    </row>
    <row r="26" spans="1:17" ht="12.75">
      <c r="A26" s="5" t="s">
        <v>296</v>
      </c>
      <c r="B26" s="5" t="s">
        <v>139</v>
      </c>
      <c r="C26" s="76" t="s">
        <v>212</v>
      </c>
      <c r="D26" s="2">
        <f>F26*1.5</f>
        <v>123</v>
      </c>
      <c r="E26" s="78">
        <f>D26-F26</f>
        <v>41</v>
      </c>
      <c r="F26" s="2">
        <v>82</v>
      </c>
      <c r="G26" s="20">
        <f>F26-H26</f>
        <v>22</v>
      </c>
      <c r="H26" s="2">
        <v>60</v>
      </c>
      <c r="I26" s="2"/>
      <c r="J26" s="13">
        <v>48</v>
      </c>
      <c r="K26" s="13">
        <v>34</v>
      </c>
      <c r="L26" s="13"/>
      <c r="M26" s="13"/>
      <c r="N26" s="13"/>
      <c r="O26" s="13"/>
      <c r="P26" s="2">
        <v>36</v>
      </c>
      <c r="Q26" s="2">
        <v>87</v>
      </c>
    </row>
    <row r="27" spans="1:17" ht="12.75" customHeight="1" hidden="1">
      <c r="A27" s="129"/>
      <c r="B27" s="135" t="s">
        <v>201</v>
      </c>
      <c r="C27" s="145"/>
      <c r="D27" s="136">
        <v>2370</v>
      </c>
      <c r="E27" s="140"/>
      <c r="F27" s="136">
        <v>1580</v>
      </c>
      <c r="G27" s="136"/>
      <c r="H27" s="136"/>
      <c r="I27" s="136"/>
      <c r="J27" s="234"/>
      <c r="K27" s="234"/>
      <c r="L27" s="234"/>
      <c r="M27" s="234"/>
      <c r="N27" s="234"/>
      <c r="O27" s="234"/>
      <c r="P27" s="232">
        <v>2370</v>
      </c>
      <c r="Q27" s="233"/>
    </row>
    <row r="28" spans="1:17" ht="12.75">
      <c r="A28" s="3" t="s">
        <v>200</v>
      </c>
      <c r="B28" s="6" t="s">
        <v>232</v>
      </c>
      <c r="C28" s="163" t="s">
        <v>326</v>
      </c>
      <c r="D28" s="259">
        <f aca="true" t="shared" si="3" ref="D28:Q28">D30+D44</f>
        <v>3618</v>
      </c>
      <c r="E28" s="259">
        <f t="shared" si="3"/>
        <v>1206</v>
      </c>
      <c r="F28" s="259">
        <f t="shared" si="3"/>
        <v>2412</v>
      </c>
      <c r="G28" s="259">
        <f t="shared" si="3"/>
        <v>1374</v>
      </c>
      <c r="H28" s="259">
        <f t="shared" si="3"/>
        <v>978</v>
      </c>
      <c r="I28" s="259">
        <f t="shared" si="3"/>
        <v>60</v>
      </c>
      <c r="J28" s="259">
        <f t="shared" si="3"/>
        <v>384</v>
      </c>
      <c r="K28" s="259">
        <f t="shared" si="3"/>
        <v>476</v>
      </c>
      <c r="L28" s="259">
        <f t="shared" si="3"/>
        <v>464</v>
      </c>
      <c r="M28" s="259">
        <f t="shared" si="3"/>
        <v>480</v>
      </c>
      <c r="N28" s="259">
        <f t="shared" si="3"/>
        <v>256</v>
      </c>
      <c r="O28" s="259">
        <f t="shared" si="3"/>
        <v>352</v>
      </c>
      <c r="P28" s="259">
        <f t="shared" si="3"/>
        <v>2370</v>
      </c>
      <c r="Q28" s="259">
        <f t="shared" si="3"/>
        <v>1248</v>
      </c>
    </row>
    <row r="29" spans="1:17" ht="12.75" customHeight="1" hidden="1">
      <c r="A29" s="134"/>
      <c r="B29" s="135" t="s">
        <v>202</v>
      </c>
      <c r="C29" s="133"/>
      <c r="D29" s="136">
        <v>692</v>
      </c>
      <c r="E29" s="86"/>
      <c r="F29" s="136">
        <v>462</v>
      </c>
      <c r="G29" s="136"/>
      <c r="H29" s="137"/>
      <c r="I29" s="136"/>
      <c r="J29" s="235"/>
      <c r="K29" s="235"/>
      <c r="L29" s="235"/>
      <c r="M29" s="235"/>
      <c r="N29" s="235"/>
      <c r="O29" s="235"/>
      <c r="P29" s="232">
        <v>692</v>
      </c>
      <c r="Q29" s="232"/>
    </row>
    <row r="30" spans="1:17" s="17" customFormat="1" ht="12.75">
      <c r="A30" s="14" t="s">
        <v>1</v>
      </c>
      <c r="B30" s="14" t="s">
        <v>37</v>
      </c>
      <c r="C30" s="164" t="s">
        <v>325</v>
      </c>
      <c r="D30" s="23">
        <f aca="true" t="shared" si="4" ref="D30:Q30">SUM(D31:D42)</f>
        <v>1548</v>
      </c>
      <c r="E30" s="23">
        <f t="shared" si="4"/>
        <v>516</v>
      </c>
      <c r="F30" s="23">
        <f t="shared" si="4"/>
        <v>1032</v>
      </c>
      <c r="G30" s="23">
        <f t="shared" si="4"/>
        <v>524</v>
      </c>
      <c r="H30" s="23">
        <f t="shared" si="4"/>
        <v>508</v>
      </c>
      <c r="I30" s="23">
        <f t="shared" si="4"/>
        <v>0</v>
      </c>
      <c r="J30" s="23">
        <f t="shared" si="4"/>
        <v>384</v>
      </c>
      <c r="K30" s="23">
        <f t="shared" si="4"/>
        <v>276</v>
      </c>
      <c r="L30" s="23">
        <f t="shared" si="4"/>
        <v>126</v>
      </c>
      <c r="M30" s="23">
        <f t="shared" si="4"/>
        <v>110</v>
      </c>
      <c r="N30" s="23">
        <f t="shared" si="4"/>
        <v>0</v>
      </c>
      <c r="O30" s="23">
        <f t="shared" si="4"/>
        <v>136</v>
      </c>
      <c r="P30" s="23">
        <f t="shared" si="4"/>
        <v>692</v>
      </c>
      <c r="Q30" s="23">
        <f t="shared" si="4"/>
        <v>856</v>
      </c>
    </row>
    <row r="31" spans="1:17" ht="12.75">
      <c r="A31" s="1" t="s">
        <v>2</v>
      </c>
      <c r="B31" s="1" t="s">
        <v>142</v>
      </c>
      <c r="C31" s="76" t="s">
        <v>209</v>
      </c>
      <c r="D31" s="22">
        <f>F31*1.5</f>
        <v>96</v>
      </c>
      <c r="E31" s="78">
        <f>D31-F31</f>
        <v>32</v>
      </c>
      <c r="F31" s="2">
        <v>64</v>
      </c>
      <c r="G31" s="2">
        <v>44</v>
      </c>
      <c r="H31" s="2">
        <v>20</v>
      </c>
      <c r="I31" s="2"/>
      <c r="J31" s="11"/>
      <c r="K31" s="11"/>
      <c r="L31" s="11"/>
      <c r="M31" s="11">
        <v>64</v>
      </c>
      <c r="N31" s="11"/>
      <c r="O31" s="11"/>
      <c r="P31" s="2">
        <v>86</v>
      </c>
      <c r="Q31" s="2">
        <f aca="true" t="shared" si="5" ref="Q31:Q38">D31-P31</f>
        <v>10</v>
      </c>
    </row>
    <row r="32" spans="1:17" ht="12.75">
      <c r="A32" s="1" t="s">
        <v>3</v>
      </c>
      <c r="B32" s="1" t="s">
        <v>36</v>
      </c>
      <c r="C32" s="76" t="s">
        <v>209</v>
      </c>
      <c r="D32" s="22">
        <f aca="true" t="shared" si="6" ref="D32:D42">F32*1.5</f>
        <v>102</v>
      </c>
      <c r="E32" s="78">
        <f aca="true" t="shared" si="7" ref="E32:E41">D32-F32</f>
        <v>34</v>
      </c>
      <c r="F32" s="2">
        <v>68</v>
      </c>
      <c r="G32" s="2">
        <f>F32-H32</f>
        <v>20</v>
      </c>
      <c r="H32" s="2">
        <v>48</v>
      </c>
      <c r="I32" s="2"/>
      <c r="J32" s="11"/>
      <c r="K32" s="11">
        <v>68</v>
      </c>
      <c r="L32" s="11"/>
      <c r="M32" s="11"/>
      <c r="N32" s="11"/>
      <c r="O32" s="11"/>
      <c r="P32" s="2">
        <v>102</v>
      </c>
      <c r="Q32" s="2">
        <f t="shared" si="5"/>
        <v>0</v>
      </c>
    </row>
    <row r="33" spans="1:17" ht="12.75">
      <c r="A33" s="1" t="s">
        <v>4</v>
      </c>
      <c r="B33" s="1" t="s">
        <v>349</v>
      </c>
      <c r="C33" s="76" t="s">
        <v>209</v>
      </c>
      <c r="D33" s="22">
        <f t="shared" si="6"/>
        <v>84</v>
      </c>
      <c r="E33" s="78">
        <f t="shared" si="7"/>
        <v>28</v>
      </c>
      <c r="F33" s="2">
        <v>56</v>
      </c>
      <c r="G33" s="2">
        <v>44</v>
      </c>
      <c r="H33" s="2">
        <v>12</v>
      </c>
      <c r="I33" s="2"/>
      <c r="J33" s="11"/>
      <c r="K33" s="11"/>
      <c r="L33" s="11"/>
      <c r="M33" s="11"/>
      <c r="N33" s="11"/>
      <c r="O33" s="11">
        <v>56</v>
      </c>
      <c r="P33" s="2">
        <v>58</v>
      </c>
      <c r="Q33" s="2">
        <f t="shared" si="5"/>
        <v>26</v>
      </c>
    </row>
    <row r="34" spans="1:17" ht="12.75">
      <c r="A34" s="1" t="s">
        <v>5</v>
      </c>
      <c r="B34" s="239" t="s">
        <v>260</v>
      </c>
      <c r="C34" s="168" t="s">
        <v>317</v>
      </c>
      <c r="D34" s="22">
        <f t="shared" si="6"/>
        <v>168</v>
      </c>
      <c r="E34" s="78">
        <f t="shared" si="7"/>
        <v>56</v>
      </c>
      <c r="F34" s="2">
        <v>112</v>
      </c>
      <c r="G34" s="2">
        <f>F34-H34</f>
        <v>72</v>
      </c>
      <c r="H34" s="2">
        <v>40</v>
      </c>
      <c r="I34" s="2"/>
      <c r="J34" s="11"/>
      <c r="K34" s="11"/>
      <c r="L34" s="11">
        <v>66</v>
      </c>
      <c r="M34" s="11">
        <v>46</v>
      </c>
      <c r="N34" s="11"/>
      <c r="O34" s="11"/>
      <c r="P34" s="2">
        <v>108</v>
      </c>
      <c r="Q34" s="2">
        <f t="shared" si="5"/>
        <v>60</v>
      </c>
    </row>
    <row r="35" spans="1:17" ht="25.5">
      <c r="A35" s="1" t="s">
        <v>6</v>
      </c>
      <c r="B35" s="63" t="s">
        <v>140</v>
      </c>
      <c r="C35" s="76" t="s">
        <v>209</v>
      </c>
      <c r="D35" s="22">
        <f t="shared" si="6"/>
        <v>90</v>
      </c>
      <c r="E35" s="155">
        <f t="shared" si="7"/>
        <v>30</v>
      </c>
      <c r="F35" s="2">
        <v>60</v>
      </c>
      <c r="G35" s="2">
        <v>20</v>
      </c>
      <c r="H35" s="2">
        <v>40</v>
      </c>
      <c r="I35" s="2"/>
      <c r="J35" s="11"/>
      <c r="K35" s="11"/>
      <c r="L35" s="11">
        <v>60</v>
      </c>
      <c r="M35" s="11"/>
      <c r="N35" s="11"/>
      <c r="O35" s="11"/>
      <c r="P35" s="2">
        <v>54</v>
      </c>
      <c r="Q35" s="2">
        <f t="shared" si="5"/>
        <v>36</v>
      </c>
    </row>
    <row r="36" spans="1:17" ht="12.75">
      <c r="A36" s="1" t="s">
        <v>7</v>
      </c>
      <c r="B36" s="63" t="s">
        <v>261</v>
      </c>
      <c r="C36" s="168" t="s">
        <v>196</v>
      </c>
      <c r="D36" s="22">
        <f t="shared" si="6"/>
        <v>198</v>
      </c>
      <c r="E36" s="78">
        <f t="shared" si="7"/>
        <v>66</v>
      </c>
      <c r="F36" s="2">
        <v>132</v>
      </c>
      <c r="G36" s="2">
        <v>6</v>
      </c>
      <c r="H36" s="2">
        <v>126</v>
      </c>
      <c r="I36" s="2"/>
      <c r="J36" s="11">
        <v>78</v>
      </c>
      <c r="K36" s="11">
        <v>54</v>
      </c>
      <c r="L36" s="11"/>
      <c r="M36" s="11"/>
      <c r="N36" s="11"/>
      <c r="O36" s="11"/>
      <c r="P36" s="2">
        <v>100</v>
      </c>
      <c r="Q36" s="2">
        <f t="shared" si="5"/>
        <v>98</v>
      </c>
    </row>
    <row r="37" spans="1:17" ht="12.75">
      <c r="A37" s="1" t="s">
        <v>8</v>
      </c>
      <c r="B37" s="1" t="s">
        <v>262</v>
      </c>
      <c r="C37" s="168" t="s">
        <v>317</v>
      </c>
      <c r="D37" s="22">
        <f t="shared" si="6"/>
        <v>186</v>
      </c>
      <c r="E37" s="78">
        <f t="shared" si="7"/>
        <v>62</v>
      </c>
      <c r="F37" s="2">
        <v>124</v>
      </c>
      <c r="G37" s="2">
        <v>74</v>
      </c>
      <c r="H37" s="2">
        <v>50</v>
      </c>
      <c r="I37" s="1"/>
      <c r="J37" s="11">
        <v>70</v>
      </c>
      <c r="K37" s="11">
        <v>54</v>
      </c>
      <c r="L37" s="12"/>
      <c r="M37" s="12"/>
      <c r="N37" s="12"/>
      <c r="O37" s="12"/>
      <c r="P37" s="2">
        <v>104</v>
      </c>
      <c r="Q37" s="2">
        <f t="shared" si="5"/>
        <v>82</v>
      </c>
    </row>
    <row r="38" spans="1:17" s="17" customFormat="1" ht="12.75">
      <c r="A38" s="12" t="s">
        <v>9</v>
      </c>
      <c r="B38" s="12" t="s">
        <v>263</v>
      </c>
      <c r="C38" s="76" t="s">
        <v>209</v>
      </c>
      <c r="D38" s="22">
        <f t="shared" si="6"/>
        <v>120</v>
      </c>
      <c r="E38" s="78">
        <f t="shared" si="7"/>
        <v>40</v>
      </c>
      <c r="F38" s="11">
        <v>80</v>
      </c>
      <c r="G38" s="11">
        <v>38</v>
      </c>
      <c r="H38" s="11">
        <v>42</v>
      </c>
      <c r="I38" s="12"/>
      <c r="J38" s="11"/>
      <c r="K38" s="11"/>
      <c r="L38" s="12"/>
      <c r="M38" s="12"/>
      <c r="N38" s="12"/>
      <c r="O38" s="11">
        <v>80</v>
      </c>
      <c r="P38" s="11">
        <v>80</v>
      </c>
      <c r="Q38" s="2">
        <f t="shared" si="5"/>
        <v>40</v>
      </c>
    </row>
    <row r="39" spans="1:17" ht="12.75">
      <c r="A39" s="1" t="s">
        <v>299</v>
      </c>
      <c r="B39" s="1" t="s">
        <v>10</v>
      </c>
      <c r="C39" s="76" t="s">
        <v>209</v>
      </c>
      <c r="D39" s="22">
        <f t="shared" si="6"/>
        <v>150</v>
      </c>
      <c r="E39" s="78">
        <f t="shared" si="7"/>
        <v>50</v>
      </c>
      <c r="F39" s="2">
        <v>100</v>
      </c>
      <c r="G39" s="2">
        <v>60</v>
      </c>
      <c r="H39" s="2">
        <v>40</v>
      </c>
      <c r="I39" s="2"/>
      <c r="J39" s="11"/>
      <c r="K39" s="11">
        <v>100</v>
      </c>
      <c r="L39" s="11"/>
      <c r="M39" s="11"/>
      <c r="N39" s="11"/>
      <c r="O39" s="11"/>
      <c r="P39" s="2"/>
      <c r="Q39" s="2">
        <v>150</v>
      </c>
    </row>
    <row r="40" spans="1:17" ht="12.75">
      <c r="A40" s="1" t="s">
        <v>266</v>
      </c>
      <c r="B40" s="1" t="s">
        <v>274</v>
      </c>
      <c r="C40" s="270" t="s">
        <v>208</v>
      </c>
      <c r="D40" s="22">
        <f t="shared" si="6"/>
        <v>159</v>
      </c>
      <c r="E40" s="78">
        <f t="shared" si="7"/>
        <v>53</v>
      </c>
      <c r="F40" s="2">
        <v>106</v>
      </c>
      <c r="G40" s="2">
        <v>56</v>
      </c>
      <c r="H40" s="2">
        <v>50</v>
      </c>
      <c r="I40" s="2"/>
      <c r="J40" s="11">
        <v>106</v>
      </c>
      <c r="K40" s="11"/>
      <c r="L40" s="11"/>
      <c r="M40" s="11"/>
      <c r="N40" s="11"/>
      <c r="O40" s="11"/>
      <c r="P40" s="2"/>
      <c r="Q40" s="2">
        <v>159</v>
      </c>
    </row>
    <row r="41" spans="1:17" ht="12.75">
      <c r="A41" s="1" t="s">
        <v>267</v>
      </c>
      <c r="B41" s="1" t="s">
        <v>275</v>
      </c>
      <c r="C41" s="270" t="s">
        <v>209</v>
      </c>
      <c r="D41" s="22">
        <f t="shared" si="6"/>
        <v>90</v>
      </c>
      <c r="E41" s="78">
        <f t="shared" si="7"/>
        <v>30</v>
      </c>
      <c r="F41" s="2">
        <v>60</v>
      </c>
      <c r="G41" s="2">
        <f>F41-H41</f>
        <v>50</v>
      </c>
      <c r="H41" s="2">
        <v>10</v>
      </c>
      <c r="I41" s="2"/>
      <c r="J41" s="11">
        <v>60</v>
      </c>
      <c r="K41" s="11"/>
      <c r="L41" s="11"/>
      <c r="M41" s="11"/>
      <c r="N41" s="11"/>
      <c r="O41" s="11"/>
      <c r="P41" s="2"/>
      <c r="Q41" s="2">
        <v>90</v>
      </c>
    </row>
    <row r="42" spans="1:17" ht="12.75" customHeight="1">
      <c r="A42" s="1" t="s">
        <v>268</v>
      </c>
      <c r="B42" s="250" t="s">
        <v>276</v>
      </c>
      <c r="C42" s="251" t="s">
        <v>208</v>
      </c>
      <c r="D42" s="22">
        <f t="shared" si="6"/>
        <v>105</v>
      </c>
      <c r="E42" s="244">
        <f>D42-F42</f>
        <v>35</v>
      </c>
      <c r="F42" s="245">
        <v>70</v>
      </c>
      <c r="G42" s="245">
        <v>40</v>
      </c>
      <c r="H42" s="245">
        <v>30</v>
      </c>
      <c r="I42" s="245"/>
      <c r="J42" s="271">
        <v>70</v>
      </c>
      <c r="K42" s="271"/>
      <c r="L42" s="271"/>
      <c r="M42" s="271"/>
      <c r="N42" s="271"/>
      <c r="O42" s="271"/>
      <c r="P42" s="247"/>
      <c r="Q42" s="247">
        <v>105</v>
      </c>
    </row>
    <row r="43" spans="1:17" s="228" customFormat="1" ht="12.75" customHeight="1" hidden="1">
      <c r="A43" s="255"/>
      <c r="B43" s="254" t="s">
        <v>297</v>
      </c>
      <c r="C43" s="256"/>
      <c r="D43" s="257">
        <v>1678</v>
      </c>
      <c r="E43" s="258"/>
      <c r="F43" s="257">
        <v>1118</v>
      </c>
      <c r="G43" s="257"/>
      <c r="H43" s="257"/>
      <c r="I43" s="257"/>
      <c r="J43" s="257"/>
      <c r="K43" s="257"/>
      <c r="L43" s="257"/>
      <c r="M43" s="257"/>
      <c r="N43" s="257"/>
      <c r="O43" s="257"/>
      <c r="P43" s="232">
        <v>1678</v>
      </c>
      <c r="Q43" s="232"/>
    </row>
    <row r="44" spans="1:17" s="17" customFormat="1" ht="12.75">
      <c r="A44" s="14" t="s">
        <v>11</v>
      </c>
      <c r="B44" s="14" t="s">
        <v>12</v>
      </c>
      <c r="C44" s="163" t="s">
        <v>324</v>
      </c>
      <c r="D44" s="23">
        <f>D45+D49+D54+D58</f>
        <v>2070</v>
      </c>
      <c r="E44" s="23">
        <f aca="true" t="shared" si="8" ref="E44:Q44">E45+E49+E54+E58</f>
        <v>690</v>
      </c>
      <c r="F44" s="23">
        <f t="shared" si="8"/>
        <v>1380</v>
      </c>
      <c r="G44" s="23">
        <f t="shared" si="8"/>
        <v>850</v>
      </c>
      <c r="H44" s="23">
        <f t="shared" si="8"/>
        <v>470</v>
      </c>
      <c r="I44" s="23">
        <f t="shared" si="8"/>
        <v>60</v>
      </c>
      <c r="J44" s="23">
        <f t="shared" si="8"/>
        <v>0</v>
      </c>
      <c r="K44" s="23">
        <f t="shared" si="8"/>
        <v>200</v>
      </c>
      <c r="L44" s="23">
        <f t="shared" si="8"/>
        <v>338</v>
      </c>
      <c r="M44" s="23">
        <f t="shared" si="8"/>
        <v>370</v>
      </c>
      <c r="N44" s="23">
        <f t="shared" si="8"/>
        <v>256</v>
      </c>
      <c r="O44" s="23">
        <f t="shared" si="8"/>
        <v>216</v>
      </c>
      <c r="P44" s="23">
        <f t="shared" si="8"/>
        <v>1678</v>
      </c>
      <c r="Q44" s="23">
        <f t="shared" si="8"/>
        <v>392</v>
      </c>
    </row>
    <row r="45" spans="1:17" ht="12.75">
      <c r="A45" s="14" t="s">
        <v>13</v>
      </c>
      <c r="B45" s="241" t="s">
        <v>264</v>
      </c>
      <c r="C45" s="163" t="s">
        <v>320</v>
      </c>
      <c r="D45" s="23">
        <f>D46</f>
        <v>450</v>
      </c>
      <c r="E45" s="23">
        <f aca="true" t="shared" si="9" ref="E45:Q45">E46</f>
        <v>150</v>
      </c>
      <c r="F45" s="23">
        <f t="shared" si="9"/>
        <v>300</v>
      </c>
      <c r="G45" s="23">
        <f t="shared" si="9"/>
        <v>166</v>
      </c>
      <c r="H45" s="23">
        <f t="shared" si="9"/>
        <v>114</v>
      </c>
      <c r="I45" s="23">
        <f t="shared" si="9"/>
        <v>20</v>
      </c>
      <c r="J45" s="23">
        <f t="shared" si="9"/>
        <v>0</v>
      </c>
      <c r="K45" s="23">
        <f t="shared" si="9"/>
        <v>0</v>
      </c>
      <c r="L45" s="23">
        <f t="shared" si="9"/>
        <v>0</v>
      </c>
      <c r="M45" s="23">
        <f t="shared" si="9"/>
        <v>52</v>
      </c>
      <c r="N45" s="23">
        <f t="shared" si="9"/>
        <v>32</v>
      </c>
      <c r="O45" s="23">
        <f t="shared" si="9"/>
        <v>216</v>
      </c>
      <c r="P45" s="23">
        <f t="shared" si="9"/>
        <v>450</v>
      </c>
      <c r="Q45" s="23">
        <f t="shared" si="9"/>
        <v>0</v>
      </c>
    </row>
    <row r="46" spans="1:17" s="17" customFormat="1" ht="22.5">
      <c r="A46" s="12" t="s">
        <v>14</v>
      </c>
      <c r="B46" s="240" t="s">
        <v>265</v>
      </c>
      <c r="C46" s="168" t="s">
        <v>318</v>
      </c>
      <c r="D46" s="242">
        <v>450</v>
      </c>
      <c r="E46" s="244">
        <f>D46-F46</f>
        <v>150</v>
      </c>
      <c r="F46" s="246">
        <v>300</v>
      </c>
      <c r="G46" s="248">
        <v>166</v>
      </c>
      <c r="H46" s="243">
        <v>114</v>
      </c>
      <c r="I46" s="243">
        <v>20</v>
      </c>
      <c r="J46" s="11"/>
      <c r="K46" s="11"/>
      <c r="L46" s="11"/>
      <c r="M46" s="11">
        <v>52</v>
      </c>
      <c r="N46" s="11">
        <v>32</v>
      </c>
      <c r="O46" s="11">
        <v>216</v>
      </c>
      <c r="P46" s="11">
        <v>450</v>
      </c>
      <c r="Q46" s="11">
        <v>0</v>
      </c>
    </row>
    <row r="47" spans="1:17" s="17" customFormat="1" ht="12.75">
      <c r="A47" s="72" t="s">
        <v>141</v>
      </c>
      <c r="B47" s="72" t="s">
        <v>300</v>
      </c>
      <c r="C47" s="169" t="s">
        <v>220</v>
      </c>
      <c r="D47" s="252"/>
      <c r="E47" s="253"/>
      <c r="F47" s="233">
        <v>36</v>
      </c>
      <c r="G47" s="233"/>
      <c r="H47" s="62"/>
      <c r="I47" s="62"/>
      <c r="J47" s="62"/>
      <c r="K47" s="62"/>
      <c r="L47" s="62"/>
      <c r="M47" s="62">
        <v>36</v>
      </c>
      <c r="N47" s="62"/>
      <c r="O47" s="62"/>
      <c r="P47" s="233"/>
      <c r="Q47" s="233"/>
    </row>
    <row r="48" spans="1:17" ht="15" customHeight="1">
      <c r="A48" s="146" t="s">
        <v>203</v>
      </c>
      <c r="B48" s="147" t="s">
        <v>178</v>
      </c>
      <c r="C48" s="173" t="s">
        <v>220</v>
      </c>
      <c r="D48" s="148"/>
      <c r="E48" s="149"/>
      <c r="F48" s="150">
        <v>72</v>
      </c>
      <c r="G48" s="150"/>
      <c r="H48" s="150"/>
      <c r="I48" s="150"/>
      <c r="J48" s="150"/>
      <c r="K48" s="150"/>
      <c r="L48" s="150"/>
      <c r="M48" s="150"/>
      <c r="N48" s="150"/>
      <c r="O48" s="150">
        <v>72</v>
      </c>
      <c r="P48" s="236"/>
      <c r="Q48" s="236"/>
    </row>
    <row r="49" spans="1:17" ht="36">
      <c r="A49" s="14" t="s">
        <v>15</v>
      </c>
      <c r="B49" s="241" t="s">
        <v>269</v>
      </c>
      <c r="C49" s="163" t="s">
        <v>323</v>
      </c>
      <c r="D49" s="23">
        <f>D50</f>
        <v>1149</v>
      </c>
      <c r="E49" s="23">
        <f aca="true" t="shared" si="10" ref="E49:Q49">E50</f>
        <v>383</v>
      </c>
      <c r="F49" s="23">
        <f t="shared" si="10"/>
        <v>766</v>
      </c>
      <c r="G49" s="23">
        <f t="shared" si="10"/>
        <v>474</v>
      </c>
      <c r="H49" s="23">
        <f t="shared" si="10"/>
        <v>252</v>
      </c>
      <c r="I49" s="23">
        <f t="shared" si="10"/>
        <v>40</v>
      </c>
      <c r="J49" s="23">
        <f t="shared" si="10"/>
        <v>0</v>
      </c>
      <c r="K49" s="23">
        <f t="shared" si="10"/>
        <v>200</v>
      </c>
      <c r="L49" s="23">
        <f t="shared" si="10"/>
        <v>188</v>
      </c>
      <c r="M49" s="23">
        <f t="shared" si="10"/>
        <v>234</v>
      </c>
      <c r="N49" s="23">
        <f t="shared" si="10"/>
        <v>144</v>
      </c>
      <c r="O49" s="23">
        <f t="shared" si="10"/>
        <v>0</v>
      </c>
      <c r="P49" s="23">
        <f t="shared" si="10"/>
        <v>1132</v>
      </c>
      <c r="Q49" s="23">
        <f t="shared" si="10"/>
        <v>17</v>
      </c>
    </row>
    <row r="50" spans="1:17" ht="22.5">
      <c r="A50" s="1" t="s">
        <v>16</v>
      </c>
      <c r="B50" s="240" t="s">
        <v>298</v>
      </c>
      <c r="C50" s="168" t="s">
        <v>319</v>
      </c>
      <c r="D50" s="21">
        <v>1149</v>
      </c>
      <c r="E50" s="155">
        <f>D50-F50</f>
        <v>383</v>
      </c>
      <c r="F50" s="2">
        <v>766</v>
      </c>
      <c r="G50" s="11">
        <v>474</v>
      </c>
      <c r="H50" s="2">
        <v>252</v>
      </c>
      <c r="I50" s="2">
        <v>40</v>
      </c>
      <c r="J50" s="11"/>
      <c r="K50" s="11">
        <v>200</v>
      </c>
      <c r="L50" s="11">
        <v>188</v>
      </c>
      <c r="M50" s="11">
        <v>234</v>
      </c>
      <c r="N50" s="11">
        <v>144</v>
      </c>
      <c r="O50" s="11"/>
      <c r="P50" s="2">
        <v>1132</v>
      </c>
      <c r="Q50" s="2">
        <v>17</v>
      </c>
    </row>
    <row r="51" spans="1:17" ht="12.75">
      <c r="A51" s="72" t="s">
        <v>302</v>
      </c>
      <c r="B51" s="72" t="s">
        <v>301</v>
      </c>
      <c r="C51" s="169" t="s">
        <v>220</v>
      </c>
      <c r="D51" s="252"/>
      <c r="E51" s="253"/>
      <c r="F51" s="233">
        <v>108</v>
      </c>
      <c r="G51" s="233"/>
      <c r="H51" s="62"/>
      <c r="I51" s="62"/>
      <c r="J51" s="62"/>
      <c r="K51" s="62">
        <v>108</v>
      </c>
      <c r="L51" s="62"/>
      <c r="M51" s="62"/>
      <c r="N51" s="62"/>
      <c r="O51" s="62"/>
      <c r="P51" s="233"/>
      <c r="Q51" s="233"/>
    </row>
    <row r="52" spans="1:17" ht="12.75">
      <c r="A52" s="72" t="s">
        <v>303</v>
      </c>
      <c r="B52" s="72" t="s">
        <v>304</v>
      </c>
      <c r="C52" s="169" t="s">
        <v>220</v>
      </c>
      <c r="D52" s="252"/>
      <c r="E52" s="253"/>
      <c r="F52" s="233">
        <v>72</v>
      </c>
      <c r="G52" s="233"/>
      <c r="H52" s="62"/>
      <c r="I52" s="62"/>
      <c r="J52" s="62"/>
      <c r="K52" s="62">
        <v>72</v>
      </c>
      <c r="L52" s="62"/>
      <c r="M52" s="62"/>
      <c r="N52" s="62"/>
      <c r="O52" s="62"/>
      <c r="P52" s="233"/>
      <c r="Q52" s="233"/>
    </row>
    <row r="53" spans="1:17" ht="12.75">
      <c r="A53" s="151" t="s">
        <v>204</v>
      </c>
      <c r="B53" s="147" t="s">
        <v>178</v>
      </c>
      <c r="C53" s="173" t="s">
        <v>322</v>
      </c>
      <c r="D53" s="152"/>
      <c r="E53" s="153"/>
      <c r="F53" s="150">
        <v>288</v>
      </c>
      <c r="G53" s="150"/>
      <c r="H53" s="150"/>
      <c r="I53" s="150"/>
      <c r="J53" s="150"/>
      <c r="K53" s="150"/>
      <c r="L53" s="150"/>
      <c r="M53" s="150">
        <v>108</v>
      </c>
      <c r="N53" s="150">
        <v>180</v>
      </c>
      <c r="O53" s="150"/>
      <c r="P53" s="236"/>
      <c r="Q53" s="236"/>
    </row>
    <row r="54" spans="1:17" ht="22.5">
      <c r="A54" s="14" t="s">
        <v>17</v>
      </c>
      <c r="B54" s="241" t="s">
        <v>270</v>
      </c>
      <c r="C54" s="163" t="s">
        <v>321</v>
      </c>
      <c r="D54" s="23">
        <f>D55+D56</f>
        <v>345</v>
      </c>
      <c r="E54" s="23">
        <f aca="true" t="shared" si="11" ref="E54:Q54">E55+E56</f>
        <v>115</v>
      </c>
      <c r="F54" s="23">
        <f t="shared" si="11"/>
        <v>230</v>
      </c>
      <c r="G54" s="23">
        <f t="shared" si="11"/>
        <v>166</v>
      </c>
      <c r="H54" s="23">
        <f t="shared" si="11"/>
        <v>64</v>
      </c>
      <c r="I54" s="23">
        <f t="shared" si="11"/>
        <v>0</v>
      </c>
      <c r="J54" s="23">
        <f t="shared" si="11"/>
        <v>0</v>
      </c>
      <c r="K54" s="23">
        <f t="shared" si="11"/>
        <v>0</v>
      </c>
      <c r="L54" s="23">
        <f t="shared" si="11"/>
        <v>150</v>
      </c>
      <c r="M54" s="23">
        <f t="shared" si="11"/>
        <v>0</v>
      </c>
      <c r="N54" s="23">
        <f t="shared" si="11"/>
        <v>80</v>
      </c>
      <c r="O54" s="23">
        <f t="shared" si="11"/>
        <v>0</v>
      </c>
      <c r="P54" s="23">
        <f t="shared" si="11"/>
        <v>64</v>
      </c>
      <c r="Q54" s="23">
        <f t="shared" si="11"/>
        <v>281</v>
      </c>
    </row>
    <row r="55" spans="1:17" ht="22.5">
      <c r="A55" s="1" t="s">
        <v>18</v>
      </c>
      <c r="B55" s="240" t="s">
        <v>271</v>
      </c>
      <c r="C55" s="168" t="s">
        <v>208</v>
      </c>
      <c r="D55" s="22">
        <v>225</v>
      </c>
      <c r="E55" s="22">
        <f>D55-F55</f>
        <v>75</v>
      </c>
      <c r="F55" s="22">
        <v>150</v>
      </c>
      <c r="G55" s="67">
        <f>F55-H55</f>
        <v>106</v>
      </c>
      <c r="H55" s="22">
        <v>44</v>
      </c>
      <c r="I55" s="22"/>
      <c r="J55" s="22"/>
      <c r="K55" s="22"/>
      <c r="L55" s="22">
        <v>150</v>
      </c>
      <c r="M55" s="22"/>
      <c r="N55" s="22"/>
      <c r="O55" s="22"/>
      <c r="P55" s="22">
        <v>32</v>
      </c>
      <c r="Q55" s="22">
        <v>193</v>
      </c>
    </row>
    <row r="56" spans="1:17" ht="22.5">
      <c r="A56" s="1" t="s">
        <v>273</v>
      </c>
      <c r="B56" s="240" t="s">
        <v>272</v>
      </c>
      <c r="C56" s="168" t="s">
        <v>209</v>
      </c>
      <c r="D56" s="22">
        <v>120</v>
      </c>
      <c r="E56" s="22">
        <f>D56-F56</f>
        <v>40</v>
      </c>
      <c r="F56" s="11">
        <v>80</v>
      </c>
      <c r="G56" s="67">
        <f>F56-H56</f>
        <v>60</v>
      </c>
      <c r="H56" s="2">
        <v>20</v>
      </c>
      <c r="I56" s="2"/>
      <c r="J56" s="11"/>
      <c r="K56" s="11"/>
      <c r="L56" s="11"/>
      <c r="M56" s="11"/>
      <c r="N56" s="11">
        <v>80</v>
      </c>
      <c r="O56" s="11"/>
      <c r="P56" s="11">
        <v>32</v>
      </c>
      <c r="Q56" s="2">
        <v>88</v>
      </c>
    </row>
    <row r="57" spans="1:17" ht="12.75">
      <c r="A57" s="151" t="s">
        <v>205</v>
      </c>
      <c r="B57" s="147" t="s">
        <v>178</v>
      </c>
      <c r="C57" s="173" t="s">
        <v>220</v>
      </c>
      <c r="D57" s="152"/>
      <c r="E57" s="149"/>
      <c r="F57" s="150">
        <v>108</v>
      </c>
      <c r="G57" s="150"/>
      <c r="H57" s="150"/>
      <c r="I57" s="150"/>
      <c r="J57" s="150"/>
      <c r="K57" s="150"/>
      <c r="L57" s="150"/>
      <c r="M57" s="150"/>
      <c r="N57" s="260">
        <v>108</v>
      </c>
      <c r="O57" s="150"/>
      <c r="P57" s="236"/>
      <c r="Q57" s="236"/>
    </row>
    <row r="58" spans="1:17" ht="25.5" customHeight="1">
      <c r="A58" s="14" t="s">
        <v>19</v>
      </c>
      <c r="B58" s="64" t="s">
        <v>350</v>
      </c>
      <c r="C58" s="163" t="s">
        <v>320</v>
      </c>
      <c r="D58" s="23">
        <f>D59</f>
        <v>126</v>
      </c>
      <c r="E58" s="23">
        <f aca="true" t="shared" si="12" ref="E58:Q58">E59</f>
        <v>42</v>
      </c>
      <c r="F58" s="23">
        <f t="shared" si="12"/>
        <v>84</v>
      </c>
      <c r="G58" s="23">
        <f t="shared" si="12"/>
        <v>44</v>
      </c>
      <c r="H58" s="23">
        <f t="shared" si="12"/>
        <v>40</v>
      </c>
      <c r="I58" s="23">
        <f t="shared" si="12"/>
        <v>0</v>
      </c>
      <c r="J58" s="23">
        <f t="shared" si="12"/>
        <v>0</v>
      </c>
      <c r="K58" s="23">
        <f t="shared" si="12"/>
        <v>0</v>
      </c>
      <c r="L58" s="23">
        <f t="shared" si="12"/>
        <v>0</v>
      </c>
      <c r="M58" s="23">
        <f t="shared" si="12"/>
        <v>84</v>
      </c>
      <c r="N58" s="23">
        <f t="shared" si="12"/>
        <v>0</v>
      </c>
      <c r="O58" s="23">
        <f t="shared" si="12"/>
        <v>0</v>
      </c>
      <c r="P58" s="23">
        <f t="shared" si="12"/>
        <v>32</v>
      </c>
      <c r="Q58" s="23">
        <f t="shared" si="12"/>
        <v>94</v>
      </c>
    </row>
    <row r="59" spans="1:17" ht="27.75" customHeight="1">
      <c r="A59" s="66" t="s">
        <v>226</v>
      </c>
      <c r="B59" s="65" t="s">
        <v>307</v>
      </c>
      <c r="C59" s="168" t="s">
        <v>209</v>
      </c>
      <c r="D59" s="21">
        <v>126</v>
      </c>
      <c r="E59" s="155">
        <f>D59-F59</f>
        <v>42</v>
      </c>
      <c r="F59" s="2">
        <v>84</v>
      </c>
      <c r="G59" s="11">
        <v>44</v>
      </c>
      <c r="H59" s="2">
        <v>40</v>
      </c>
      <c r="I59" s="2"/>
      <c r="J59" s="11"/>
      <c r="K59" s="11"/>
      <c r="L59" s="11"/>
      <c r="M59" s="11">
        <v>84</v>
      </c>
      <c r="N59" s="11"/>
      <c r="O59" s="11"/>
      <c r="P59" s="20">
        <v>32</v>
      </c>
      <c r="Q59" s="20">
        <v>94</v>
      </c>
    </row>
    <row r="60" spans="1:17" s="17" customFormat="1" ht="12.75">
      <c r="A60" s="261" t="s">
        <v>305</v>
      </c>
      <c r="B60" s="249" t="s">
        <v>308</v>
      </c>
      <c r="C60" s="169" t="s">
        <v>220</v>
      </c>
      <c r="D60" s="74"/>
      <c r="E60" s="154"/>
      <c r="F60" s="74">
        <v>72</v>
      </c>
      <c r="G60" s="73"/>
      <c r="H60" s="73"/>
      <c r="I60" s="73"/>
      <c r="J60" s="73"/>
      <c r="K60" s="73"/>
      <c r="L60" s="73"/>
      <c r="M60" s="73">
        <v>72</v>
      </c>
      <c r="N60" s="73"/>
      <c r="O60" s="73"/>
      <c r="P60" s="233"/>
      <c r="Q60" s="233"/>
    </row>
    <row r="61" spans="1:17" ht="12.75">
      <c r="A61" s="262" t="s">
        <v>306</v>
      </c>
      <c r="B61" s="263" t="s">
        <v>277</v>
      </c>
      <c r="C61" s="264" t="s">
        <v>220</v>
      </c>
      <c r="D61" s="265"/>
      <c r="E61" s="266"/>
      <c r="F61" s="265">
        <v>108</v>
      </c>
      <c r="G61" s="267"/>
      <c r="H61" s="267"/>
      <c r="I61" s="267"/>
      <c r="J61" s="267"/>
      <c r="K61" s="267"/>
      <c r="L61" s="267"/>
      <c r="M61" s="267">
        <v>108</v>
      </c>
      <c r="N61" s="267"/>
      <c r="O61" s="267"/>
      <c r="P61" s="236"/>
      <c r="Q61" s="236"/>
    </row>
    <row r="62" spans="1:17" ht="16.5" customHeight="1">
      <c r="A62" s="14"/>
      <c r="B62" s="160" t="s">
        <v>206</v>
      </c>
      <c r="C62" s="165" t="s">
        <v>327</v>
      </c>
      <c r="D62" s="23">
        <f>D15</f>
        <v>4536</v>
      </c>
      <c r="E62" s="23">
        <f aca="true" t="shared" si="13" ref="E62:O62">E15</f>
        <v>1512</v>
      </c>
      <c r="F62" s="23">
        <f t="shared" si="13"/>
        <v>3024</v>
      </c>
      <c r="G62" s="23">
        <f t="shared" si="13"/>
        <v>1520</v>
      </c>
      <c r="H62" s="23">
        <f t="shared" si="13"/>
        <v>1444</v>
      </c>
      <c r="I62" s="23">
        <f t="shared" si="13"/>
        <v>60</v>
      </c>
      <c r="J62" s="23">
        <f t="shared" si="13"/>
        <v>576</v>
      </c>
      <c r="K62" s="23">
        <f t="shared" si="13"/>
        <v>648</v>
      </c>
      <c r="L62" s="23">
        <f t="shared" si="13"/>
        <v>576</v>
      </c>
      <c r="M62" s="23">
        <f t="shared" si="13"/>
        <v>540</v>
      </c>
      <c r="N62" s="23">
        <f t="shared" si="13"/>
        <v>288</v>
      </c>
      <c r="O62" s="23">
        <f t="shared" si="13"/>
        <v>396</v>
      </c>
      <c r="P62" s="2"/>
      <c r="Q62" s="2"/>
    </row>
    <row r="63" spans="1:17" s="68" customFormat="1" ht="17.25" customHeight="1">
      <c r="A63" s="14" t="s">
        <v>38</v>
      </c>
      <c r="B63" s="64" t="s">
        <v>233</v>
      </c>
      <c r="C63" s="76"/>
      <c r="D63" s="15"/>
      <c r="E63" s="77"/>
      <c r="F63" s="15"/>
      <c r="G63" s="15"/>
      <c r="H63" s="15"/>
      <c r="I63" s="15"/>
      <c r="J63" s="15"/>
      <c r="K63" s="15"/>
      <c r="L63" s="15"/>
      <c r="M63" s="15"/>
      <c r="N63" s="14"/>
      <c r="O63" s="14" t="s">
        <v>146</v>
      </c>
      <c r="P63" s="70"/>
      <c r="Q63" s="70"/>
    </row>
    <row r="64" spans="1:17" s="69" customFormat="1" ht="15.75">
      <c r="A64" s="14" t="s">
        <v>46</v>
      </c>
      <c r="B64" s="64" t="s">
        <v>252</v>
      </c>
      <c r="C64" s="76"/>
      <c r="D64" s="15"/>
      <c r="E64" s="77"/>
      <c r="F64" s="15"/>
      <c r="G64" s="15"/>
      <c r="H64" s="15"/>
      <c r="I64" s="15"/>
      <c r="J64" s="15"/>
      <c r="K64" s="15"/>
      <c r="L64" s="15"/>
      <c r="M64" s="15"/>
      <c r="N64" s="14"/>
      <c r="O64" s="14" t="s">
        <v>147</v>
      </c>
      <c r="P64" s="230"/>
      <c r="Q64" s="230"/>
    </row>
    <row r="65" spans="1:17" s="69" customFormat="1" ht="15.75">
      <c r="A65" s="14"/>
      <c r="B65" s="64" t="s">
        <v>257</v>
      </c>
      <c r="C65" s="238"/>
      <c r="D65" s="15"/>
      <c r="E65" s="237"/>
      <c r="F65" s="27">
        <v>300</v>
      </c>
      <c r="G65" s="15"/>
      <c r="H65" s="15"/>
      <c r="I65" s="15"/>
      <c r="J65" s="15">
        <v>40</v>
      </c>
      <c r="K65" s="15">
        <v>60</v>
      </c>
      <c r="L65" s="15">
        <v>50</v>
      </c>
      <c r="M65" s="15">
        <v>50</v>
      </c>
      <c r="N65" s="15">
        <v>50</v>
      </c>
      <c r="O65" s="15">
        <v>50</v>
      </c>
      <c r="P65" s="230"/>
      <c r="Q65" s="230"/>
    </row>
    <row r="66" spans="1:18" s="68" customFormat="1" ht="24.75" customHeight="1">
      <c r="A66" s="316" t="s">
        <v>328</v>
      </c>
      <c r="B66" s="317"/>
      <c r="C66" s="317"/>
      <c r="D66" s="318"/>
      <c r="E66" s="83"/>
      <c r="F66" s="325" t="s">
        <v>47</v>
      </c>
      <c r="G66" s="328" t="s">
        <v>148</v>
      </c>
      <c r="H66" s="328"/>
      <c r="I66" s="328"/>
      <c r="J66" s="79">
        <f aca="true" t="shared" si="14" ref="J66:O66">J62</f>
        <v>576</v>
      </c>
      <c r="K66" s="79">
        <f t="shared" si="14"/>
        <v>648</v>
      </c>
      <c r="L66" s="79">
        <f t="shared" si="14"/>
        <v>576</v>
      </c>
      <c r="M66" s="79">
        <f t="shared" si="14"/>
        <v>540</v>
      </c>
      <c r="N66" s="79">
        <f t="shared" si="14"/>
        <v>288</v>
      </c>
      <c r="O66" s="79">
        <f t="shared" si="14"/>
        <v>396</v>
      </c>
      <c r="P66" s="70"/>
      <c r="Q66" s="70"/>
      <c r="R66" s="268"/>
    </row>
    <row r="67" spans="1:18" s="68" customFormat="1" ht="15.75">
      <c r="A67" s="319"/>
      <c r="B67" s="320"/>
      <c r="C67" s="320"/>
      <c r="D67" s="321"/>
      <c r="E67" s="84"/>
      <c r="F67" s="326"/>
      <c r="G67" s="328" t="s">
        <v>149</v>
      </c>
      <c r="H67" s="328"/>
      <c r="I67" s="328"/>
      <c r="J67" s="70">
        <f aca="true" t="shared" si="15" ref="J67:O67">J47+J51+J52+J60</f>
        <v>0</v>
      </c>
      <c r="K67" s="70">
        <f t="shared" si="15"/>
        <v>180</v>
      </c>
      <c r="L67" s="70">
        <f t="shared" si="15"/>
        <v>0</v>
      </c>
      <c r="M67" s="70">
        <f t="shared" si="15"/>
        <v>108</v>
      </c>
      <c r="N67" s="70">
        <f t="shared" si="15"/>
        <v>0</v>
      </c>
      <c r="O67" s="70">
        <f t="shared" si="15"/>
        <v>0</v>
      </c>
      <c r="P67" s="231"/>
      <c r="Q67" s="70"/>
      <c r="R67" s="268"/>
    </row>
    <row r="68" spans="1:19" s="68" customFormat="1" ht="24.75" customHeight="1">
      <c r="A68" s="319"/>
      <c r="B68" s="320"/>
      <c r="C68" s="320"/>
      <c r="D68" s="321"/>
      <c r="E68" s="84"/>
      <c r="F68" s="326"/>
      <c r="G68" s="328" t="s">
        <v>44</v>
      </c>
      <c r="H68" s="328"/>
      <c r="I68" s="328"/>
      <c r="J68" s="70">
        <f aca="true" t="shared" si="16" ref="J68:O68">J48+J53+J57+J61</f>
        <v>0</v>
      </c>
      <c r="K68" s="70">
        <f t="shared" si="16"/>
        <v>0</v>
      </c>
      <c r="L68" s="70">
        <f t="shared" si="16"/>
        <v>0</v>
      </c>
      <c r="M68" s="70">
        <f t="shared" si="16"/>
        <v>216</v>
      </c>
      <c r="N68" s="70">
        <f t="shared" si="16"/>
        <v>288</v>
      </c>
      <c r="O68" s="70">
        <f t="shared" si="16"/>
        <v>72</v>
      </c>
      <c r="P68" s="231"/>
      <c r="Q68" s="70"/>
      <c r="R68" s="268"/>
      <c r="S68" s="269"/>
    </row>
    <row r="69" spans="1:18" s="68" customFormat="1" ht="28.5" customHeight="1">
      <c r="A69" s="319"/>
      <c r="B69" s="320"/>
      <c r="C69" s="320"/>
      <c r="D69" s="321"/>
      <c r="E69" s="84"/>
      <c r="F69" s="326"/>
      <c r="G69" s="328" t="s">
        <v>21</v>
      </c>
      <c r="H69" s="328"/>
      <c r="I69" s="328"/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144</v>
      </c>
      <c r="P69" s="70"/>
      <c r="Q69" s="70"/>
      <c r="R69" s="268"/>
    </row>
    <row r="70" spans="1:18" s="68" customFormat="1" ht="15.75">
      <c r="A70" s="319"/>
      <c r="B70" s="320"/>
      <c r="C70" s="320"/>
      <c r="D70" s="321"/>
      <c r="E70" s="84"/>
      <c r="F70" s="326"/>
      <c r="G70" s="328" t="s">
        <v>150</v>
      </c>
      <c r="H70" s="328"/>
      <c r="I70" s="328"/>
      <c r="J70" s="70">
        <v>2</v>
      </c>
      <c r="K70" s="70">
        <v>2</v>
      </c>
      <c r="L70" s="70">
        <v>1</v>
      </c>
      <c r="M70" s="70">
        <v>2</v>
      </c>
      <c r="N70" s="70">
        <v>2</v>
      </c>
      <c r="O70" s="70">
        <v>1</v>
      </c>
      <c r="P70" s="70"/>
      <c r="Q70" s="70"/>
      <c r="R70" s="268"/>
    </row>
    <row r="71" spans="1:18" s="68" customFormat="1" ht="15.75">
      <c r="A71" s="319"/>
      <c r="B71" s="320"/>
      <c r="C71" s="320"/>
      <c r="D71" s="321"/>
      <c r="E71" s="84"/>
      <c r="F71" s="326"/>
      <c r="G71" s="328" t="s">
        <v>207</v>
      </c>
      <c r="H71" s="328"/>
      <c r="I71" s="328"/>
      <c r="J71" s="70">
        <v>2</v>
      </c>
      <c r="K71" s="70">
        <v>6</v>
      </c>
      <c r="L71" s="70">
        <v>2</v>
      </c>
      <c r="M71" s="70">
        <v>2</v>
      </c>
      <c r="N71" s="70">
        <v>2</v>
      </c>
      <c r="O71" s="70">
        <v>4</v>
      </c>
      <c r="P71" s="70"/>
      <c r="Q71" s="70"/>
      <c r="R71" s="268"/>
    </row>
    <row r="72" spans="1:18" s="68" customFormat="1" ht="15.75">
      <c r="A72" s="322"/>
      <c r="B72" s="323"/>
      <c r="C72" s="323"/>
      <c r="D72" s="324"/>
      <c r="E72" s="85"/>
      <c r="F72" s="327"/>
      <c r="G72" s="328" t="s">
        <v>221</v>
      </c>
      <c r="H72" s="328"/>
      <c r="I72" s="328"/>
      <c r="J72" s="70">
        <v>0</v>
      </c>
      <c r="K72" s="70">
        <v>2</v>
      </c>
      <c r="L72" s="70">
        <v>0</v>
      </c>
      <c r="M72" s="70">
        <v>4</v>
      </c>
      <c r="N72" s="70">
        <v>2</v>
      </c>
      <c r="O72" s="70">
        <v>1</v>
      </c>
      <c r="P72" s="70"/>
      <c r="Q72" s="70"/>
      <c r="R72" s="268"/>
    </row>
    <row r="73" ht="12.75">
      <c r="A73" s="174"/>
    </row>
    <row r="74" ht="12.75">
      <c r="B74" t="s">
        <v>152</v>
      </c>
    </row>
    <row r="75" spans="3:4" ht="12.75">
      <c r="C75" s="75">
        <f>(H62+I62+K67+L67+M67++N68+O68+O69)/(F62+K67+L67+M67++N68+O68+O69)*100</f>
        <v>60.167714884696025</v>
      </c>
      <c r="D75" t="s">
        <v>153</v>
      </c>
    </row>
  </sheetData>
  <sheetProtection/>
  <mergeCells count="28">
    <mergeCell ref="A66:D72"/>
    <mergeCell ref="F66:F72"/>
    <mergeCell ref="G66:I66"/>
    <mergeCell ref="G67:I67"/>
    <mergeCell ref="G68:I68"/>
    <mergeCell ref="G69:I69"/>
    <mergeCell ref="G70:I70"/>
    <mergeCell ref="G72:I72"/>
    <mergeCell ref="G71:I71"/>
    <mergeCell ref="J5:K5"/>
    <mergeCell ref="L5:M5"/>
    <mergeCell ref="A3:A10"/>
    <mergeCell ref="B3:B10"/>
    <mergeCell ref="C3:C10"/>
    <mergeCell ref="D3:I3"/>
    <mergeCell ref="H6:H10"/>
    <mergeCell ref="I6:I10"/>
    <mergeCell ref="J3:O4"/>
    <mergeCell ref="P3:Q4"/>
    <mergeCell ref="P5:P10"/>
    <mergeCell ref="Q5:Q10"/>
    <mergeCell ref="N5:O5"/>
    <mergeCell ref="D4:D10"/>
    <mergeCell ref="F4:I4"/>
    <mergeCell ref="F5:F10"/>
    <mergeCell ref="G5:I5"/>
    <mergeCell ref="G6:G10"/>
    <mergeCell ref="E4:E10"/>
  </mergeCells>
  <printOptions/>
  <pageMargins left="0.35433070866141736" right="0.35433070866141736" top="0.1968503937007874" bottom="0.1968503937007874" header="0.31496062992125984" footer="0.5118110236220472"/>
  <pageSetup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B1">
      <selection activeCell="B3" sqref="B3:K3"/>
    </sheetView>
  </sheetViews>
  <sheetFormatPr defaultColWidth="8.875" defaultRowHeight="12.75"/>
  <cols>
    <col min="1" max="1" width="3.625" style="34" customWidth="1"/>
    <col min="2" max="2" width="9.75390625" style="34" customWidth="1"/>
    <col min="3" max="3" width="10.75390625" style="34" customWidth="1"/>
    <col min="4" max="4" width="9.125" style="34" hidden="1" customWidth="1"/>
    <col min="5" max="5" width="9.75390625" style="34" customWidth="1"/>
    <col min="6" max="6" width="9.125" style="34" customWidth="1"/>
    <col min="7" max="7" width="6.375" style="34" customWidth="1"/>
    <col min="8" max="8" width="8.875" style="34" customWidth="1"/>
    <col min="9" max="9" width="8.00390625" style="34" customWidth="1"/>
    <col min="10" max="10" width="90.75390625" style="34" customWidth="1"/>
    <col min="11" max="11" width="25.00390625" style="34" hidden="1" customWidth="1"/>
    <col min="12" max="16384" width="8.875" style="34" customWidth="1"/>
  </cols>
  <sheetData>
    <row r="1" spans="2:11" ht="15.75">
      <c r="B1" s="334" t="s">
        <v>217</v>
      </c>
      <c r="C1" s="334"/>
      <c r="D1" s="335"/>
      <c r="E1" s="335"/>
      <c r="F1" s="335"/>
      <c r="G1" s="335"/>
      <c r="H1" s="335"/>
      <c r="I1" s="335"/>
      <c r="J1" s="335"/>
      <c r="K1" s="335"/>
    </row>
    <row r="2" spans="1:14" ht="66.75" customHeight="1">
      <c r="A2" s="166">
        <v>1</v>
      </c>
      <c r="B2" s="331" t="s">
        <v>346</v>
      </c>
      <c r="C2" s="329"/>
      <c r="D2" s="330"/>
      <c r="E2" s="330"/>
      <c r="F2" s="330"/>
      <c r="G2" s="330"/>
      <c r="H2" s="330"/>
      <c r="I2" s="330"/>
      <c r="J2" s="330"/>
      <c r="K2" s="330"/>
      <c r="N2" s="167"/>
    </row>
    <row r="3" spans="1:11" ht="30" customHeight="1">
      <c r="A3" s="166">
        <v>2</v>
      </c>
      <c r="B3" s="331" t="s">
        <v>347</v>
      </c>
      <c r="C3" s="331"/>
      <c r="D3" s="332">
        <v>1</v>
      </c>
      <c r="E3" s="332"/>
      <c r="F3" s="332"/>
      <c r="G3" s="332"/>
      <c r="H3" s="332"/>
      <c r="I3" s="332"/>
      <c r="J3" s="332"/>
      <c r="K3" s="332"/>
    </row>
    <row r="4" spans="1:11" ht="29.25" customHeight="1">
      <c r="A4" s="166">
        <v>3</v>
      </c>
      <c r="B4" s="331" t="s">
        <v>218</v>
      </c>
      <c r="C4" s="332"/>
      <c r="D4" s="332"/>
      <c r="E4" s="332"/>
      <c r="F4" s="332"/>
      <c r="G4" s="332"/>
      <c r="H4" s="332"/>
      <c r="I4" s="332"/>
      <c r="J4" s="332"/>
      <c r="K4" s="332"/>
    </row>
    <row r="5" spans="1:11" ht="68.25" customHeight="1">
      <c r="A5" s="166">
        <v>4</v>
      </c>
      <c r="B5" s="331" t="s">
        <v>332</v>
      </c>
      <c r="C5" s="332"/>
      <c r="D5" s="332"/>
      <c r="E5" s="332"/>
      <c r="F5" s="332"/>
      <c r="G5" s="332"/>
      <c r="H5" s="332"/>
      <c r="I5" s="332"/>
      <c r="J5" s="332"/>
      <c r="K5" s="332"/>
    </row>
    <row r="6" spans="1:11" ht="28.5" customHeight="1">
      <c r="A6" s="166">
        <v>5</v>
      </c>
      <c r="B6" s="331" t="s">
        <v>245</v>
      </c>
      <c r="C6" s="331"/>
      <c r="D6" s="332">
        <v>1</v>
      </c>
      <c r="E6" s="332"/>
      <c r="F6" s="332"/>
      <c r="G6" s="332"/>
      <c r="H6" s="332"/>
      <c r="I6" s="332"/>
      <c r="J6" s="332"/>
      <c r="K6" s="332"/>
    </row>
    <row r="7" spans="1:11" ht="17.25" customHeight="1">
      <c r="A7" s="166">
        <v>6</v>
      </c>
      <c r="B7" s="331" t="s">
        <v>333</v>
      </c>
      <c r="C7" s="331"/>
      <c r="D7" s="332"/>
      <c r="E7" s="332"/>
      <c r="F7" s="332"/>
      <c r="G7" s="332"/>
      <c r="H7" s="332"/>
      <c r="I7" s="332"/>
      <c r="J7" s="332"/>
      <c r="K7" s="332"/>
    </row>
    <row r="8" spans="1:11" ht="21" customHeight="1">
      <c r="A8" s="166">
        <v>7</v>
      </c>
      <c r="B8" s="331" t="s">
        <v>334</v>
      </c>
      <c r="C8" s="331"/>
      <c r="D8" s="332">
        <v>1</v>
      </c>
      <c r="E8" s="332"/>
      <c r="F8" s="332"/>
      <c r="G8" s="332"/>
      <c r="H8" s="332"/>
      <c r="I8" s="332"/>
      <c r="J8" s="332"/>
      <c r="K8" s="332"/>
    </row>
    <row r="9" spans="1:11" ht="79.5" customHeight="1">
      <c r="A9" s="166">
        <v>8</v>
      </c>
      <c r="B9" s="331" t="s">
        <v>335</v>
      </c>
      <c r="C9" s="332"/>
      <c r="D9" s="332"/>
      <c r="E9" s="332"/>
      <c r="F9" s="332"/>
      <c r="G9" s="332"/>
      <c r="H9" s="332"/>
      <c r="I9" s="332"/>
      <c r="J9" s="332"/>
      <c r="K9" s="332"/>
    </row>
    <row r="10" spans="1:11" ht="30" customHeight="1">
      <c r="A10" s="166">
        <v>10</v>
      </c>
      <c r="B10" s="329" t="s">
        <v>219</v>
      </c>
      <c r="C10" s="329"/>
      <c r="D10" s="330">
        <v>1</v>
      </c>
      <c r="E10" s="330"/>
      <c r="F10" s="330"/>
      <c r="G10" s="330"/>
      <c r="H10" s="330"/>
      <c r="I10" s="330"/>
      <c r="J10" s="330"/>
      <c r="K10" s="330"/>
    </row>
    <row r="11" spans="1:11" ht="17.25" customHeight="1">
      <c r="A11" s="166">
        <v>11</v>
      </c>
      <c r="B11" s="331" t="s">
        <v>246</v>
      </c>
      <c r="C11" s="331"/>
      <c r="D11" s="332">
        <v>1</v>
      </c>
      <c r="E11" s="332"/>
      <c r="F11" s="332"/>
      <c r="G11" s="332"/>
      <c r="H11" s="332"/>
      <c r="I11" s="332"/>
      <c r="J11" s="332"/>
      <c r="K11" s="332"/>
    </row>
    <row r="12" spans="1:11" ht="18.75" customHeight="1">
      <c r="A12" s="166">
        <v>12</v>
      </c>
      <c r="B12" s="331" t="s">
        <v>336</v>
      </c>
      <c r="C12" s="331"/>
      <c r="D12" s="332">
        <v>1</v>
      </c>
      <c r="E12" s="332"/>
      <c r="F12" s="332"/>
      <c r="G12" s="332"/>
      <c r="H12" s="332"/>
      <c r="I12" s="332"/>
      <c r="J12" s="332"/>
      <c r="K12" s="332"/>
    </row>
    <row r="13" spans="1:11" ht="17.25" customHeight="1">
      <c r="A13" s="166">
        <v>13</v>
      </c>
      <c r="B13" s="331" t="s">
        <v>130</v>
      </c>
      <c r="C13" s="331"/>
      <c r="D13" s="332">
        <v>1</v>
      </c>
      <c r="E13" s="332"/>
      <c r="F13" s="332"/>
      <c r="G13" s="332"/>
      <c r="H13" s="332"/>
      <c r="I13" s="332"/>
      <c r="J13" s="332"/>
      <c r="K13" s="332"/>
    </row>
    <row r="14" spans="1:10" ht="27" customHeight="1">
      <c r="A14" s="166">
        <v>14</v>
      </c>
      <c r="B14" s="333" t="s">
        <v>167</v>
      </c>
      <c r="C14" s="332"/>
      <c r="D14" s="332"/>
      <c r="E14" s="332"/>
      <c r="F14" s="332"/>
      <c r="G14" s="332"/>
      <c r="H14" s="332"/>
      <c r="I14" s="332"/>
      <c r="J14" s="332"/>
    </row>
    <row r="15" spans="1:10" ht="15.75" customHeight="1">
      <c r="A15" s="166">
        <v>15</v>
      </c>
      <c r="B15" s="333" t="s">
        <v>168</v>
      </c>
      <c r="C15" s="332"/>
      <c r="D15" s="332"/>
      <c r="E15" s="332"/>
      <c r="F15" s="332"/>
      <c r="G15" s="332"/>
      <c r="H15" s="332"/>
      <c r="I15" s="332"/>
      <c r="J15" s="332"/>
    </row>
    <row r="16" spans="2:4" ht="12.75">
      <c r="B16" s="35"/>
      <c r="C16" s="36"/>
      <c r="D16" s="36"/>
    </row>
    <row r="17" spans="2:4" ht="12.75">
      <c r="B17" s="37"/>
      <c r="C17" s="35"/>
      <c r="D17" s="35"/>
    </row>
    <row r="18" spans="2:4" ht="12.75">
      <c r="B18" s="38"/>
      <c r="C18" s="35"/>
      <c r="D18" s="35"/>
    </row>
    <row r="19" spans="2:4" ht="12.75">
      <c r="B19" s="37"/>
      <c r="C19" s="35"/>
      <c r="D19" s="35"/>
    </row>
    <row r="20" spans="2:4" ht="12.75">
      <c r="B20" s="38"/>
      <c r="C20" s="35"/>
      <c r="D20" s="35"/>
    </row>
    <row r="21" spans="2:4" ht="12.75">
      <c r="B21" s="37"/>
      <c r="C21" s="35"/>
      <c r="D21" s="35"/>
    </row>
    <row r="22" spans="2:4" ht="12.75">
      <c r="B22" s="38"/>
      <c r="C22" s="35"/>
      <c r="D22" s="35"/>
    </row>
    <row r="23" spans="2:4" ht="12.75">
      <c r="B23" s="37"/>
      <c r="C23" s="35"/>
      <c r="D23" s="35"/>
    </row>
    <row r="24" spans="2:4" ht="12.75">
      <c r="B24" s="38"/>
      <c r="C24" s="35"/>
      <c r="D24" s="35"/>
    </row>
  </sheetData>
  <sheetProtection/>
  <mergeCells count="15">
    <mergeCell ref="B15:J15"/>
    <mergeCell ref="B12:K12"/>
    <mergeCell ref="B1:K1"/>
    <mergeCell ref="B2:K2"/>
    <mergeCell ref="B7:K7"/>
    <mergeCell ref="B3:K3"/>
    <mergeCell ref="B4:K4"/>
    <mergeCell ref="B11:K11"/>
    <mergeCell ref="B9:K9"/>
    <mergeCell ref="B10:K10"/>
    <mergeCell ref="B5:K5"/>
    <mergeCell ref="B6:K6"/>
    <mergeCell ref="B8:K8"/>
    <mergeCell ref="B13:K13"/>
    <mergeCell ref="B14:J14"/>
  </mergeCells>
  <printOptions/>
  <pageMargins left="0" right="0" top="0" bottom="0" header="0.5118110236220472" footer="0.511811023622047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4.25390625" style="0" customWidth="1"/>
    <col min="2" max="2" width="88.00390625" style="0" customWidth="1"/>
  </cols>
  <sheetData>
    <row r="1" spans="1:2" ht="15.75">
      <c r="A1" s="336" t="s">
        <v>154</v>
      </c>
      <c r="B1" s="336"/>
    </row>
    <row r="2" spans="1:2" ht="12.75">
      <c r="A2" s="19"/>
      <c r="B2" s="19"/>
    </row>
    <row r="3" spans="1:2" ht="12.75">
      <c r="A3" s="19"/>
      <c r="B3" s="82" t="s">
        <v>155</v>
      </c>
    </row>
    <row r="4" spans="1:2" ht="12.75">
      <c r="A4" s="19">
        <v>1</v>
      </c>
      <c r="B4" s="82" t="s">
        <v>164</v>
      </c>
    </row>
    <row r="5" spans="1:2" ht="12.75">
      <c r="A5" s="19">
        <v>2</v>
      </c>
      <c r="B5" s="82" t="s">
        <v>341</v>
      </c>
    </row>
    <row r="6" spans="1:2" ht="12.75">
      <c r="A6" s="19">
        <v>3</v>
      </c>
      <c r="B6" s="82" t="s">
        <v>280</v>
      </c>
    </row>
    <row r="7" spans="1:2" ht="12.75">
      <c r="A7" s="19">
        <v>4</v>
      </c>
      <c r="B7" s="82" t="s">
        <v>278</v>
      </c>
    </row>
    <row r="8" spans="1:2" ht="12.75">
      <c r="A8" s="19">
        <v>5</v>
      </c>
      <c r="B8" s="82" t="s">
        <v>156</v>
      </c>
    </row>
    <row r="9" spans="1:2" ht="12.75">
      <c r="A9" s="19">
        <v>6</v>
      </c>
      <c r="B9" s="82" t="s">
        <v>262</v>
      </c>
    </row>
    <row r="10" spans="1:2" ht="12.75">
      <c r="A10" s="19">
        <v>7</v>
      </c>
      <c r="B10" s="82" t="s">
        <v>279</v>
      </c>
    </row>
    <row r="11" ht="12.75">
      <c r="B11" s="82" t="s">
        <v>158</v>
      </c>
    </row>
    <row r="12" spans="1:2" ht="12.75">
      <c r="A12" s="19">
        <v>8</v>
      </c>
      <c r="B12" s="82" t="s">
        <v>157</v>
      </c>
    </row>
    <row r="13" spans="1:2" ht="12.75">
      <c r="A13" s="19">
        <v>9</v>
      </c>
      <c r="B13" s="82" t="s">
        <v>281</v>
      </c>
    </row>
    <row r="14" spans="1:2" ht="12.75">
      <c r="A14" s="19"/>
      <c r="B14" s="82" t="s">
        <v>165</v>
      </c>
    </row>
    <row r="15" spans="1:2" ht="12.75">
      <c r="A15" s="19">
        <v>10</v>
      </c>
      <c r="B15" s="82" t="s">
        <v>282</v>
      </c>
    </row>
    <row r="16" spans="1:2" ht="12.75">
      <c r="A16" s="19">
        <v>11</v>
      </c>
      <c r="B16" s="82" t="s">
        <v>283</v>
      </c>
    </row>
    <row r="17" spans="1:2" ht="12.75">
      <c r="A17" s="19">
        <v>12</v>
      </c>
      <c r="B17" s="82" t="s">
        <v>284</v>
      </c>
    </row>
    <row r="18" spans="1:2" ht="12.75">
      <c r="A18" s="19">
        <v>13</v>
      </c>
      <c r="B18" s="82" t="s">
        <v>285</v>
      </c>
    </row>
    <row r="19" spans="1:2" ht="12.75">
      <c r="A19" s="19">
        <v>14</v>
      </c>
      <c r="B19" s="82" t="s">
        <v>286</v>
      </c>
    </row>
    <row r="20" spans="1:2" ht="12.75">
      <c r="A20" s="19">
        <v>15</v>
      </c>
      <c r="B20" s="82" t="s">
        <v>287</v>
      </c>
    </row>
    <row r="21" ht="12.75">
      <c r="B21" s="82" t="s">
        <v>159</v>
      </c>
    </row>
    <row r="22" spans="1:2" ht="12.75">
      <c r="A22" s="19">
        <v>16</v>
      </c>
      <c r="B22" s="82" t="s">
        <v>160</v>
      </c>
    </row>
    <row r="23" spans="1:2" ht="12.75">
      <c r="A23" s="19">
        <v>17</v>
      </c>
      <c r="B23" s="82" t="s">
        <v>247</v>
      </c>
    </row>
    <row r="24" spans="1:2" ht="12.75">
      <c r="A24" s="19">
        <v>18</v>
      </c>
      <c r="B24" s="80" t="s">
        <v>248</v>
      </c>
    </row>
    <row r="25" ht="12.75">
      <c r="B25" s="81" t="s">
        <v>161</v>
      </c>
    </row>
    <row r="26" spans="1:2" ht="12.75">
      <c r="A26" s="19">
        <v>19</v>
      </c>
      <c r="B26" s="81" t="s">
        <v>162</v>
      </c>
    </row>
    <row r="27" spans="1:2" ht="12.75">
      <c r="A27" s="19">
        <v>20</v>
      </c>
      <c r="B27" s="81" t="s">
        <v>163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B31"/>
  <sheetViews>
    <sheetView zoomScalePageLayoutView="0" workbookViewId="0" topLeftCell="A1">
      <selection activeCell="AB25" sqref="AB25:AQ26"/>
    </sheetView>
  </sheetViews>
  <sheetFormatPr defaultColWidth="2.75390625" defaultRowHeight="12.75"/>
  <cols>
    <col min="1" max="1" width="3.00390625" style="96" customWidth="1"/>
    <col min="2" max="52" width="2.25390625" style="96" customWidth="1"/>
    <col min="53" max="53" width="2.625" style="96" customWidth="1"/>
    <col min="54" max="54" width="5.25390625" style="96" customWidth="1"/>
    <col min="55" max="55" width="3.875" style="96" customWidth="1"/>
    <col min="56" max="56" width="5.00390625" style="96" customWidth="1"/>
    <col min="57" max="57" width="3.25390625" style="96" customWidth="1"/>
    <col min="58" max="58" width="5.125" style="96" customWidth="1"/>
    <col min="59" max="59" width="3.00390625" style="96" customWidth="1"/>
    <col min="60" max="60" width="5.25390625" style="96" customWidth="1"/>
    <col min="61" max="62" width="3.25390625" style="96" customWidth="1"/>
    <col min="63" max="63" width="6.625" style="96" customWidth="1"/>
    <col min="64" max="64" width="5.375" style="96" customWidth="1"/>
    <col min="65" max="65" width="5.75390625" style="96" customWidth="1"/>
    <col min="66" max="66" width="4.00390625" style="96" customWidth="1"/>
    <col min="67" max="67" width="3.25390625" style="96" customWidth="1"/>
    <col min="68" max="68" width="4.00390625" style="96" customWidth="1"/>
    <col min="69" max="127" width="2.75390625" style="96" customWidth="1"/>
    <col min="128" max="132" width="2.75390625" style="97" customWidth="1"/>
    <col min="133" max="16384" width="2.75390625" style="96" customWidth="1"/>
  </cols>
  <sheetData>
    <row r="1" spans="32:132" s="39" customFormat="1" ht="12.75">
      <c r="AF1" s="402" t="s">
        <v>348</v>
      </c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  <c r="BE1" s="403"/>
      <c r="BF1" s="403"/>
      <c r="BG1" s="43"/>
      <c r="BH1" s="43"/>
      <c r="BI1" s="43"/>
      <c r="BJ1" s="43"/>
      <c r="BK1" s="43"/>
      <c r="BL1" s="43"/>
      <c r="BM1" s="43"/>
      <c r="BN1" s="43"/>
      <c r="BO1" s="43"/>
      <c r="BP1" s="43"/>
      <c r="DV1" s="40"/>
      <c r="DW1" s="40"/>
      <c r="DX1" s="40"/>
      <c r="DY1" s="40"/>
      <c r="DZ1" s="40"/>
      <c r="EA1" s="40"/>
      <c r="EB1" s="40"/>
    </row>
    <row r="2" spans="5:132" s="39" customFormat="1" ht="4.5" customHeight="1"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BD2" s="43"/>
      <c r="BE2" s="43"/>
      <c r="BF2" s="43"/>
      <c r="BG2" s="43"/>
      <c r="BH2" s="43"/>
      <c r="BI2" s="43"/>
      <c r="BK2" s="44"/>
      <c r="BL2" s="44"/>
      <c r="DV2" s="40"/>
      <c r="DW2" s="40"/>
      <c r="DX2" s="40"/>
      <c r="DY2" s="40"/>
      <c r="DZ2" s="40"/>
      <c r="EA2" s="40"/>
      <c r="EB2" s="40"/>
    </row>
    <row r="3" spans="1:132" s="39" customFormat="1" ht="40.5" customHeight="1">
      <c r="A3" s="90" t="s">
        <v>183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2"/>
      <c r="P3" s="92"/>
      <c r="Q3" s="406" t="s">
        <v>244</v>
      </c>
      <c r="R3" s="407"/>
      <c r="S3" s="407"/>
      <c r="T3" s="407"/>
      <c r="U3" s="407"/>
      <c r="V3" s="408"/>
      <c r="W3" s="408"/>
      <c r="X3" s="408"/>
      <c r="Y3" s="408"/>
      <c r="Z3" s="408"/>
      <c r="AA3" s="19"/>
      <c r="AB3" s="338" t="s">
        <v>289</v>
      </c>
      <c r="AC3" s="338"/>
      <c r="AD3" s="338"/>
      <c r="AE3" s="339"/>
      <c r="AF3" s="342" t="s">
        <v>290</v>
      </c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19"/>
      <c r="BD3" s="44" t="s">
        <v>50</v>
      </c>
      <c r="BE3" s="46"/>
      <c r="BF3" s="46"/>
      <c r="BG3" s="46"/>
      <c r="BH3" s="229" t="s">
        <v>253</v>
      </c>
      <c r="BI3" s="229"/>
      <c r="BJ3" s="229"/>
      <c r="BK3" s="229"/>
      <c r="BL3" s="229"/>
      <c r="BM3" s="40"/>
      <c r="BO3" s="47"/>
      <c r="BP3" s="47"/>
      <c r="DV3" s="40"/>
      <c r="DW3" s="40"/>
      <c r="DX3" s="40"/>
      <c r="DY3" s="40"/>
      <c r="DZ3" s="40"/>
      <c r="EA3" s="40"/>
      <c r="EB3" s="40"/>
    </row>
    <row r="4" spans="1:132" s="39" customFormat="1" ht="14.25" customHeight="1">
      <c r="A4" s="93" t="s">
        <v>222</v>
      </c>
      <c r="B4" s="93"/>
      <c r="C4" s="93"/>
      <c r="D4" s="93"/>
      <c r="E4" s="93"/>
      <c r="F4" s="93"/>
      <c r="G4" s="91"/>
      <c r="H4" s="91"/>
      <c r="I4" s="91"/>
      <c r="J4" s="91"/>
      <c r="K4" s="91"/>
      <c r="L4" s="91"/>
      <c r="M4" s="91"/>
      <c r="Q4" s="48"/>
      <c r="R4" s="48"/>
      <c r="S4" s="49"/>
      <c r="Z4" s="170" t="s">
        <v>223</v>
      </c>
      <c r="AA4" s="80"/>
      <c r="AB4" s="80"/>
      <c r="AC4" s="80"/>
      <c r="AD4" s="80"/>
      <c r="AE4" s="80"/>
      <c r="AF4" s="80"/>
      <c r="AG4" s="417"/>
      <c r="AH4" s="417"/>
      <c r="AM4" s="416" t="s">
        <v>291</v>
      </c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50" t="s">
        <v>51</v>
      </c>
      <c r="BE4" s="41"/>
      <c r="BF4" s="41" t="s">
        <v>337</v>
      </c>
      <c r="BG4" s="42"/>
      <c r="BH4" s="40"/>
      <c r="BI4" s="40"/>
      <c r="BJ4" s="40"/>
      <c r="BK4" s="42"/>
      <c r="BL4" s="42"/>
      <c r="DV4" s="40"/>
      <c r="DW4" s="40"/>
      <c r="DX4" s="40"/>
      <c r="DY4" s="40"/>
      <c r="DZ4" s="40"/>
      <c r="EA4" s="40"/>
      <c r="EB4" s="40"/>
    </row>
    <row r="5" spans="1:132" s="39" customFormat="1" ht="12.75">
      <c r="A5" s="90" t="s">
        <v>184</v>
      </c>
      <c r="B5" s="94"/>
      <c r="C5" s="91"/>
      <c r="D5" s="91"/>
      <c r="E5" s="91"/>
      <c r="F5" s="91"/>
      <c r="G5" s="91"/>
      <c r="H5" s="91"/>
      <c r="I5" s="91"/>
      <c r="J5" s="91"/>
      <c r="K5" s="91"/>
      <c r="L5" s="95"/>
      <c r="M5" s="95"/>
      <c r="N5" s="87"/>
      <c r="O5" s="87"/>
      <c r="P5" s="87"/>
      <c r="Q5" s="40"/>
      <c r="Z5" s="340" t="s">
        <v>224</v>
      </c>
      <c r="AA5" s="340"/>
      <c r="AB5" s="340"/>
      <c r="AC5" s="340"/>
      <c r="AD5" s="340"/>
      <c r="AE5" s="340"/>
      <c r="AF5" s="340"/>
      <c r="AG5" s="341"/>
      <c r="AH5" s="341"/>
      <c r="AI5" s="341"/>
      <c r="AJ5" s="341"/>
      <c r="AK5" s="341"/>
      <c r="AL5" s="45"/>
      <c r="AM5" s="171" t="s">
        <v>292</v>
      </c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BD5" s="51" t="s">
        <v>52</v>
      </c>
      <c r="BE5" s="46"/>
      <c r="BF5" s="46"/>
      <c r="BG5" s="46"/>
      <c r="BH5" s="52"/>
      <c r="BI5" s="39" t="s">
        <v>344</v>
      </c>
      <c r="BL5" s="46"/>
      <c r="BM5" s="46"/>
      <c r="BO5" s="46"/>
      <c r="BP5" s="46"/>
      <c r="DV5" s="40"/>
      <c r="DW5" s="40"/>
      <c r="DX5" s="40"/>
      <c r="DY5" s="40"/>
      <c r="DZ5" s="40"/>
      <c r="EA5" s="40"/>
      <c r="EB5" s="40"/>
    </row>
    <row r="6" spans="1:132" s="39" customFormat="1" ht="12.75">
      <c r="A6" s="90"/>
      <c r="B6" s="94"/>
      <c r="C6" s="91"/>
      <c r="D6" s="91"/>
      <c r="E6" s="91"/>
      <c r="F6" s="91"/>
      <c r="G6" s="91"/>
      <c r="H6" s="91"/>
      <c r="I6" s="91"/>
      <c r="J6" s="91"/>
      <c r="K6" s="91"/>
      <c r="L6" s="95"/>
      <c r="M6" s="95"/>
      <c r="Q6" s="53"/>
      <c r="R6" s="53"/>
      <c r="S6" s="53"/>
      <c r="T6" s="53"/>
      <c r="U6" s="53"/>
      <c r="V6" s="53"/>
      <c r="W6" s="53"/>
      <c r="X6" s="53"/>
      <c r="Y6" s="53"/>
      <c r="Z6" s="47" t="s">
        <v>53</v>
      </c>
      <c r="AA6" s="54"/>
      <c r="AB6" s="54"/>
      <c r="AC6" s="54"/>
      <c r="AD6" s="54"/>
      <c r="AE6" s="54"/>
      <c r="AH6" s="55"/>
      <c r="AI6" s="55"/>
      <c r="AJ6" s="55"/>
      <c r="AK6" s="55"/>
      <c r="AL6" s="55"/>
      <c r="AM6" s="414" t="s">
        <v>54</v>
      </c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55"/>
      <c r="BD6" s="349" t="s">
        <v>293</v>
      </c>
      <c r="BE6" s="335"/>
      <c r="BF6" s="335"/>
      <c r="BG6" s="335"/>
      <c r="BH6" s="335"/>
      <c r="BI6" s="335"/>
      <c r="BJ6" s="335"/>
      <c r="BK6" s="335"/>
      <c r="BL6" s="335"/>
      <c r="BP6" s="53"/>
      <c r="DV6" s="40"/>
      <c r="DW6" s="40"/>
      <c r="DX6" s="40"/>
      <c r="DY6" s="40"/>
      <c r="DZ6" s="40"/>
      <c r="EA6" s="40"/>
      <c r="EB6" s="40"/>
    </row>
    <row r="7" spans="1:132" s="39" customFormat="1" ht="12.75">
      <c r="A7" s="39" t="s">
        <v>345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6" t="s">
        <v>55</v>
      </c>
      <c r="AA7" s="53"/>
      <c r="AD7" s="56"/>
      <c r="AE7" s="56"/>
      <c r="AF7" s="56"/>
      <c r="AG7" s="56"/>
      <c r="AH7" s="56"/>
      <c r="AI7" s="56"/>
      <c r="AJ7" s="56"/>
      <c r="AK7" s="56"/>
      <c r="AL7" s="56"/>
      <c r="AM7" s="415" t="s">
        <v>56</v>
      </c>
      <c r="AN7" s="415"/>
      <c r="AO7" s="415"/>
      <c r="AP7" s="415"/>
      <c r="AQ7" s="415"/>
      <c r="AR7" s="415"/>
      <c r="AS7" s="415"/>
      <c r="AV7" s="57"/>
      <c r="AW7" s="57"/>
      <c r="AX7" s="57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K7" s="53"/>
      <c r="BL7" s="53"/>
      <c r="BN7" s="53"/>
      <c r="BP7" s="53"/>
      <c r="DV7" s="40"/>
      <c r="DW7" s="40"/>
      <c r="DX7" s="40"/>
      <c r="DY7" s="40"/>
      <c r="DZ7" s="40"/>
      <c r="EA7" s="40"/>
      <c r="EB7" s="40"/>
    </row>
    <row r="8" spans="1:69" ht="12.75">
      <c r="A8" s="404" t="s">
        <v>243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 t="s">
        <v>57</v>
      </c>
      <c r="BC8" s="404"/>
      <c r="BD8" s="404"/>
      <c r="BE8" s="404"/>
      <c r="BF8" s="404"/>
      <c r="BG8" s="404"/>
      <c r="BH8" s="404"/>
      <c r="BI8" s="404"/>
      <c r="BJ8" s="404"/>
      <c r="BK8" s="404"/>
      <c r="BL8" s="404"/>
      <c r="BM8" s="404"/>
      <c r="BN8" s="404"/>
      <c r="BO8" s="404"/>
      <c r="BP8" s="404"/>
      <c r="BQ8" s="58"/>
    </row>
    <row r="9" spans="6:7" ht="12" customHeight="1" hidden="1">
      <c r="F9" s="98"/>
      <c r="G9" s="28"/>
    </row>
    <row r="10" spans="6:7" ht="12" customHeight="1" hidden="1">
      <c r="F10" s="98"/>
      <c r="G10" s="28"/>
    </row>
    <row r="11" spans="1:68" s="99" customFormat="1" ht="33" customHeight="1">
      <c r="A11" s="409" t="s">
        <v>58</v>
      </c>
      <c r="B11" s="380" t="s">
        <v>59</v>
      </c>
      <c r="C11" s="412"/>
      <c r="D11" s="412"/>
      <c r="E11" s="413"/>
      <c r="F11" s="375" t="s">
        <v>60</v>
      </c>
      <c r="G11" s="401" t="s">
        <v>61</v>
      </c>
      <c r="H11" s="401"/>
      <c r="I11" s="401"/>
      <c r="J11" s="375" t="s">
        <v>62</v>
      </c>
      <c r="K11" s="401" t="s">
        <v>63</v>
      </c>
      <c r="L11" s="401"/>
      <c r="M11" s="401"/>
      <c r="N11" s="375" t="s">
        <v>64</v>
      </c>
      <c r="O11" s="401" t="s">
        <v>65</v>
      </c>
      <c r="P11" s="401"/>
      <c r="Q11" s="401"/>
      <c r="R11" s="401"/>
      <c r="S11" s="375" t="s">
        <v>66</v>
      </c>
      <c r="T11" s="401" t="s">
        <v>67</v>
      </c>
      <c r="U11" s="401"/>
      <c r="V11" s="401"/>
      <c r="W11" s="375" t="s">
        <v>68</v>
      </c>
      <c r="X11" s="401" t="s">
        <v>69</v>
      </c>
      <c r="Y11" s="401"/>
      <c r="Z11" s="401"/>
      <c r="AA11" s="375" t="s">
        <v>70</v>
      </c>
      <c r="AB11" s="401" t="s">
        <v>71</v>
      </c>
      <c r="AC11" s="401"/>
      <c r="AD11" s="401"/>
      <c r="AE11" s="401"/>
      <c r="AF11" s="375" t="s">
        <v>72</v>
      </c>
      <c r="AG11" s="401" t="s">
        <v>73</v>
      </c>
      <c r="AH11" s="401"/>
      <c r="AI11" s="401"/>
      <c r="AJ11" s="375" t="s">
        <v>74</v>
      </c>
      <c r="AK11" s="380" t="s">
        <v>75</v>
      </c>
      <c r="AL11" s="381"/>
      <c r="AM11" s="381"/>
      <c r="AN11" s="382"/>
      <c r="AO11" s="401" t="s">
        <v>76</v>
      </c>
      <c r="AP11" s="401"/>
      <c r="AQ11" s="401"/>
      <c r="AR11" s="401"/>
      <c r="AS11" s="375" t="s">
        <v>77</v>
      </c>
      <c r="AT11" s="380" t="s">
        <v>78</v>
      </c>
      <c r="AU11" s="381"/>
      <c r="AV11" s="381"/>
      <c r="AW11" s="375" t="s">
        <v>79</v>
      </c>
      <c r="AX11" s="380" t="s">
        <v>80</v>
      </c>
      <c r="AY11" s="381"/>
      <c r="AZ11" s="381"/>
      <c r="BA11" s="381"/>
      <c r="BB11" s="399" t="s">
        <v>58</v>
      </c>
      <c r="BC11" s="385" t="s">
        <v>81</v>
      </c>
      <c r="BD11" s="386"/>
      <c r="BE11" s="386"/>
      <c r="BF11" s="386"/>
      <c r="BG11" s="386"/>
      <c r="BH11" s="387"/>
      <c r="BI11" s="391" t="s">
        <v>82</v>
      </c>
      <c r="BJ11" s="394" t="s">
        <v>132</v>
      </c>
      <c r="BK11" s="394"/>
      <c r="BL11" s="394"/>
      <c r="BM11" s="394"/>
      <c r="BN11" s="391" t="s">
        <v>185</v>
      </c>
      <c r="BO11" s="397" t="s">
        <v>83</v>
      </c>
      <c r="BP11" s="397" t="s">
        <v>84</v>
      </c>
    </row>
    <row r="12" spans="1:78" s="99" customFormat="1" ht="93.75" customHeight="1">
      <c r="A12" s="410"/>
      <c r="B12" s="375" t="s">
        <v>85</v>
      </c>
      <c r="C12" s="375" t="s">
        <v>86</v>
      </c>
      <c r="D12" s="375" t="s">
        <v>87</v>
      </c>
      <c r="E12" s="375" t="s">
        <v>88</v>
      </c>
      <c r="F12" s="379"/>
      <c r="G12" s="375" t="s">
        <v>89</v>
      </c>
      <c r="H12" s="375" t="s">
        <v>90</v>
      </c>
      <c r="I12" s="375" t="s">
        <v>91</v>
      </c>
      <c r="J12" s="379"/>
      <c r="K12" s="375" t="s">
        <v>92</v>
      </c>
      <c r="L12" s="375" t="s">
        <v>93</v>
      </c>
      <c r="M12" s="375" t="s">
        <v>94</v>
      </c>
      <c r="N12" s="379"/>
      <c r="O12" s="375" t="s">
        <v>85</v>
      </c>
      <c r="P12" s="375" t="s">
        <v>86</v>
      </c>
      <c r="Q12" s="375" t="s">
        <v>87</v>
      </c>
      <c r="R12" s="375" t="s">
        <v>88</v>
      </c>
      <c r="S12" s="379"/>
      <c r="T12" s="375" t="s">
        <v>95</v>
      </c>
      <c r="U12" s="375" t="s">
        <v>96</v>
      </c>
      <c r="V12" s="375" t="s">
        <v>97</v>
      </c>
      <c r="W12" s="379"/>
      <c r="X12" s="375" t="s">
        <v>98</v>
      </c>
      <c r="Y12" s="375" t="s">
        <v>99</v>
      </c>
      <c r="Z12" s="375" t="s">
        <v>100</v>
      </c>
      <c r="AA12" s="379"/>
      <c r="AB12" s="375" t="s">
        <v>98</v>
      </c>
      <c r="AC12" s="375" t="s">
        <v>99</v>
      </c>
      <c r="AD12" s="375" t="s">
        <v>100</v>
      </c>
      <c r="AE12" s="375" t="s">
        <v>101</v>
      </c>
      <c r="AF12" s="379"/>
      <c r="AG12" s="375" t="s">
        <v>89</v>
      </c>
      <c r="AH12" s="375" t="s">
        <v>90</v>
      </c>
      <c r="AI12" s="375" t="s">
        <v>91</v>
      </c>
      <c r="AJ12" s="379"/>
      <c r="AK12" s="375" t="s">
        <v>102</v>
      </c>
      <c r="AL12" s="375" t="s">
        <v>103</v>
      </c>
      <c r="AM12" s="375" t="s">
        <v>104</v>
      </c>
      <c r="AN12" s="375" t="s">
        <v>105</v>
      </c>
      <c r="AO12" s="375" t="s">
        <v>85</v>
      </c>
      <c r="AP12" s="375" t="s">
        <v>86</v>
      </c>
      <c r="AQ12" s="375" t="s">
        <v>87</v>
      </c>
      <c r="AR12" s="375" t="s">
        <v>88</v>
      </c>
      <c r="AS12" s="379"/>
      <c r="AT12" s="375" t="s">
        <v>89</v>
      </c>
      <c r="AU12" s="375" t="s">
        <v>90</v>
      </c>
      <c r="AV12" s="375" t="s">
        <v>91</v>
      </c>
      <c r="AW12" s="379"/>
      <c r="AX12" s="375" t="s">
        <v>106</v>
      </c>
      <c r="AY12" s="375" t="s">
        <v>107</v>
      </c>
      <c r="AZ12" s="375" t="s">
        <v>108</v>
      </c>
      <c r="BA12" s="375" t="s">
        <v>109</v>
      </c>
      <c r="BB12" s="400"/>
      <c r="BC12" s="388"/>
      <c r="BD12" s="389"/>
      <c r="BE12" s="389"/>
      <c r="BF12" s="389"/>
      <c r="BG12" s="389"/>
      <c r="BH12" s="390"/>
      <c r="BI12" s="392"/>
      <c r="BJ12" s="395" t="s">
        <v>20</v>
      </c>
      <c r="BK12" s="377" t="s">
        <v>131</v>
      </c>
      <c r="BL12" s="377" t="s">
        <v>128</v>
      </c>
      <c r="BM12" s="398" t="s">
        <v>186</v>
      </c>
      <c r="BN12" s="392"/>
      <c r="BO12" s="397"/>
      <c r="BP12" s="397"/>
      <c r="BR12" s="100"/>
      <c r="BS12" s="100"/>
      <c r="BT12" s="100"/>
      <c r="BU12" s="100"/>
      <c r="BV12" s="100"/>
      <c r="BW12" s="100"/>
      <c r="BX12" s="100"/>
      <c r="BY12" s="100"/>
      <c r="BZ12" s="100"/>
    </row>
    <row r="13" spans="1:78" s="99" customFormat="1" ht="33" customHeight="1">
      <c r="A13" s="410"/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400"/>
      <c r="BC13" s="383" t="s">
        <v>110</v>
      </c>
      <c r="BD13" s="384"/>
      <c r="BE13" s="383" t="s">
        <v>111</v>
      </c>
      <c r="BF13" s="384"/>
      <c r="BG13" s="383" t="s">
        <v>112</v>
      </c>
      <c r="BH13" s="384"/>
      <c r="BI13" s="392"/>
      <c r="BJ13" s="396"/>
      <c r="BK13" s="378"/>
      <c r="BL13" s="378"/>
      <c r="BM13" s="398"/>
      <c r="BN13" s="392"/>
      <c r="BO13" s="397"/>
      <c r="BP13" s="397"/>
      <c r="BR13" s="100"/>
      <c r="BS13" s="100"/>
      <c r="BT13" s="100"/>
      <c r="BU13" s="100"/>
      <c r="BV13" s="100"/>
      <c r="BW13" s="100"/>
      <c r="BX13" s="100"/>
      <c r="BY13" s="100"/>
      <c r="BZ13" s="100"/>
    </row>
    <row r="14" spans="1:68" s="101" customFormat="1" ht="14.25" customHeight="1">
      <c r="A14" s="411"/>
      <c r="B14" s="59">
        <v>1</v>
      </c>
      <c r="C14" s="59">
        <v>2</v>
      </c>
      <c r="D14" s="59">
        <v>3</v>
      </c>
      <c r="E14" s="59">
        <v>4</v>
      </c>
      <c r="F14" s="59">
        <v>5</v>
      </c>
      <c r="G14" s="59">
        <v>6</v>
      </c>
      <c r="H14" s="59">
        <v>7</v>
      </c>
      <c r="I14" s="59">
        <v>8</v>
      </c>
      <c r="J14" s="59">
        <v>9</v>
      </c>
      <c r="K14" s="59">
        <v>10</v>
      </c>
      <c r="L14" s="59">
        <v>11</v>
      </c>
      <c r="M14" s="59">
        <v>12</v>
      </c>
      <c r="N14" s="59">
        <v>13</v>
      </c>
      <c r="O14" s="59">
        <v>14</v>
      </c>
      <c r="P14" s="59">
        <v>15</v>
      </c>
      <c r="Q14" s="59">
        <v>16</v>
      </c>
      <c r="R14" s="59">
        <v>17</v>
      </c>
      <c r="S14" s="59">
        <v>18</v>
      </c>
      <c r="T14" s="59">
        <v>19</v>
      </c>
      <c r="U14" s="59">
        <v>20</v>
      </c>
      <c r="V14" s="59">
        <v>21</v>
      </c>
      <c r="W14" s="59">
        <v>22</v>
      </c>
      <c r="X14" s="59">
        <v>23</v>
      </c>
      <c r="Y14" s="59">
        <v>24</v>
      </c>
      <c r="Z14" s="59">
        <v>25</v>
      </c>
      <c r="AA14" s="59">
        <v>26</v>
      </c>
      <c r="AB14" s="59">
        <v>27</v>
      </c>
      <c r="AC14" s="59">
        <v>28</v>
      </c>
      <c r="AD14" s="59">
        <v>29</v>
      </c>
      <c r="AE14" s="59">
        <v>30</v>
      </c>
      <c r="AF14" s="59">
        <v>31</v>
      </c>
      <c r="AG14" s="59">
        <v>32</v>
      </c>
      <c r="AH14" s="59">
        <v>33</v>
      </c>
      <c r="AI14" s="59">
        <v>34</v>
      </c>
      <c r="AJ14" s="59">
        <v>35</v>
      </c>
      <c r="AK14" s="59">
        <v>36</v>
      </c>
      <c r="AL14" s="59">
        <v>37</v>
      </c>
      <c r="AM14" s="59">
        <v>38</v>
      </c>
      <c r="AN14" s="59">
        <v>39</v>
      </c>
      <c r="AO14" s="59">
        <v>40</v>
      </c>
      <c r="AP14" s="59">
        <v>41</v>
      </c>
      <c r="AQ14" s="59">
        <v>42</v>
      </c>
      <c r="AR14" s="59">
        <v>43</v>
      </c>
      <c r="AS14" s="59">
        <v>44</v>
      </c>
      <c r="AT14" s="59">
        <v>45</v>
      </c>
      <c r="AU14" s="59">
        <v>46</v>
      </c>
      <c r="AV14" s="59">
        <v>47</v>
      </c>
      <c r="AW14" s="59">
        <v>48</v>
      </c>
      <c r="AX14" s="59">
        <v>49</v>
      </c>
      <c r="AY14" s="59">
        <v>50</v>
      </c>
      <c r="AZ14" s="59">
        <v>51</v>
      </c>
      <c r="BA14" s="60">
        <v>52</v>
      </c>
      <c r="BB14" s="400"/>
      <c r="BC14" s="59" t="s">
        <v>113</v>
      </c>
      <c r="BD14" s="59" t="s">
        <v>133</v>
      </c>
      <c r="BE14" s="59" t="s">
        <v>113</v>
      </c>
      <c r="BF14" s="59" t="s">
        <v>114</v>
      </c>
      <c r="BG14" s="59" t="s">
        <v>113</v>
      </c>
      <c r="BH14" s="59" t="s">
        <v>114</v>
      </c>
      <c r="BI14" s="393"/>
      <c r="BJ14" s="396"/>
      <c r="BK14" s="378"/>
      <c r="BL14" s="378"/>
      <c r="BM14" s="398"/>
      <c r="BN14" s="393"/>
      <c r="BO14" s="397"/>
      <c r="BP14" s="397"/>
    </row>
    <row r="15" spans="1:123" ht="12.75">
      <c r="A15" s="374" t="s">
        <v>115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 t="s">
        <v>118</v>
      </c>
      <c r="S15" s="364" t="s">
        <v>119</v>
      </c>
      <c r="T15" s="364" t="s">
        <v>119</v>
      </c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60"/>
      <c r="AI15" s="347"/>
      <c r="AJ15" s="347"/>
      <c r="AK15" s="347"/>
      <c r="AL15" s="347"/>
      <c r="AM15" s="347" t="s">
        <v>120</v>
      </c>
      <c r="AN15" s="347" t="s">
        <v>120</v>
      </c>
      <c r="AO15" s="347" t="s">
        <v>120</v>
      </c>
      <c r="AP15" s="347" t="s">
        <v>120</v>
      </c>
      <c r="AQ15" s="347" t="s">
        <v>120</v>
      </c>
      <c r="AR15" s="347" t="s">
        <v>118</v>
      </c>
      <c r="AS15" s="347" t="s">
        <v>119</v>
      </c>
      <c r="AT15" s="347" t="s">
        <v>119</v>
      </c>
      <c r="AU15" s="347" t="s">
        <v>119</v>
      </c>
      <c r="AV15" s="347" t="s">
        <v>119</v>
      </c>
      <c r="AW15" s="347" t="s">
        <v>119</v>
      </c>
      <c r="AX15" s="347" t="s">
        <v>119</v>
      </c>
      <c r="AY15" s="347" t="s">
        <v>119</v>
      </c>
      <c r="AZ15" s="347" t="s">
        <v>119</v>
      </c>
      <c r="BA15" s="347" t="s">
        <v>119</v>
      </c>
      <c r="BB15" s="374" t="s">
        <v>115</v>
      </c>
      <c r="BC15" s="352">
        <v>34</v>
      </c>
      <c r="BD15" s="363">
        <f>BF15+BH15</f>
        <v>1224</v>
      </c>
      <c r="BE15" s="369" t="s">
        <v>329</v>
      </c>
      <c r="BF15" s="363">
        <f>BE15*36</f>
        <v>576</v>
      </c>
      <c r="BG15" s="369" t="s">
        <v>330</v>
      </c>
      <c r="BH15" s="363">
        <f>BG15*36</f>
        <v>648</v>
      </c>
      <c r="BI15" s="350">
        <v>2</v>
      </c>
      <c r="BJ15" s="350">
        <v>5</v>
      </c>
      <c r="BK15" s="350">
        <v>0</v>
      </c>
      <c r="BL15" s="350">
        <v>0</v>
      </c>
      <c r="BM15" s="350">
        <v>0</v>
      </c>
      <c r="BN15" s="350">
        <v>0</v>
      </c>
      <c r="BO15" s="371">
        <v>11</v>
      </c>
      <c r="BP15" s="371">
        <f>BO15+BN15+BM15+BL15+BK15+BJ15+BI15+BC15</f>
        <v>52</v>
      </c>
      <c r="BQ15" s="103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3"/>
    </row>
    <row r="16" spans="1:123" ht="6" customHeight="1">
      <c r="A16" s="351"/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65"/>
      <c r="T16" s="365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61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51"/>
      <c r="BC16" s="353"/>
      <c r="BD16" s="351"/>
      <c r="BE16" s="353"/>
      <c r="BF16" s="351"/>
      <c r="BG16" s="353"/>
      <c r="BH16" s="351"/>
      <c r="BI16" s="351"/>
      <c r="BJ16" s="351"/>
      <c r="BK16" s="351"/>
      <c r="BL16" s="351"/>
      <c r="BM16" s="351"/>
      <c r="BN16" s="351"/>
      <c r="BO16" s="371"/>
      <c r="BP16" s="371"/>
      <c r="BQ16" s="103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3"/>
    </row>
    <row r="17" spans="1:123" ht="12.75" customHeight="1">
      <c r="A17" s="350" t="s">
        <v>117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 t="s">
        <v>118</v>
      </c>
      <c r="S17" s="364" t="s">
        <v>119</v>
      </c>
      <c r="T17" s="364" t="s">
        <v>119</v>
      </c>
      <c r="U17" s="347"/>
      <c r="V17" s="347"/>
      <c r="W17" s="347"/>
      <c r="X17" s="347"/>
      <c r="Y17" s="347"/>
      <c r="Z17" s="360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 t="s">
        <v>120</v>
      </c>
      <c r="AK17" s="347" t="s">
        <v>120</v>
      </c>
      <c r="AL17" s="347" t="s">
        <v>120</v>
      </c>
      <c r="AM17" s="347" t="s">
        <v>122</v>
      </c>
      <c r="AN17" s="347" t="s">
        <v>122</v>
      </c>
      <c r="AO17" s="347" t="s">
        <v>122</v>
      </c>
      <c r="AP17" s="347" t="s">
        <v>122</v>
      </c>
      <c r="AQ17" s="347" t="s">
        <v>122</v>
      </c>
      <c r="AR17" s="347" t="s">
        <v>122</v>
      </c>
      <c r="AS17" s="347" t="s">
        <v>118</v>
      </c>
      <c r="AT17" s="364" t="s">
        <v>119</v>
      </c>
      <c r="AU17" s="347" t="s">
        <v>119</v>
      </c>
      <c r="AV17" s="347" t="s">
        <v>119</v>
      </c>
      <c r="AW17" s="347" t="s">
        <v>119</v>
      </c>
      <c r="AX17" s="347" t="s">
        <v>119</v>
      </c>
      <c r="AY17" s="347" t="s">
        <v>119</v>
      </c>
      <c r="AZ17" s="347" t="s">
        <v>119</v>
      </c>
      <c r="BA17" s="347" t="s">
        <v>119</v>
      </c>
      <c r="BB17" s="350" t="s">
        <v>117</v>
      </c>
      <c r="BC17" s="352">
        <v>31</v>
      </c>
      <c r="BD17" s="363">
        <v>1080</v>
      </c>
      <c r="BE17" s="369" t="s">
        <v>329</v>
      </c>
      <c r="BF17" s="363">
        <f>BE17*36</f>
        <v>576</v>
      </c>
      <c r="BG17" s="352">
        <v>15</v>
      </c>
      <c r="BH17" s="363">
        <f>BG17*36</f>
        <v>540</v>
      </c>
      <c r="BI17" s="350">
        <v>2</v>
      </c>
      <c r="BJ17" s="350">
        <v>3</v>
      </c>
      <c r="BK17" s="350">
        <v>6</v>
      </c>
      <c r="BL17" s="350">
        <v>0</v>
      </c>
      <c r="BM17" s="350">
        <v>0</v>
      </c>
      <c r="BN17" s="350">
        <v>0</v>
      </c>
      <c r="BO17" s="371">
        <v>10</v>
      </c>
      <c r="BP17" s="371">
        <f>BO17+BN17+BM17+BL17+BK17+BJ17+BI17+BC17</f>
        <v>52</v>
      </c>
      <c r="BQ17" s="103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3"/>
    </row>
    <row r="18" spans="1:123" ht="6" customHeight="1">
      <c r="A18" s="351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65"/>
      <c r="T18" s="365"/>
      <c r="U18" s="348"/>
      <c r="V18" s="348"/>
      <c r="W18" s="348"/>
      <c r="X18" s="348"/>
      <c r="Y18" s="348"/>
      <c r="Z18" s="361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65"/>
      <c r="AU18" s="348"/>
      <c r="AV18" s="348"/>
      <c r="AW18" s="348"/>
      <c r="AX18" s="348"/>
      <c r="AY18" s="348"/>
      <c r="AZ18" s="348"/>
      <c r="BA18" s="348"/>
      <c r="BB18" s="351"/>
      <c r="BC18" s="353"/>
      <c r="BD18" s="351"/>
      <c r="BE18" s="353"/>
      <c r="BF18" s="351"/>
      <c r="BG18" s="353"/>
      <c r="BH18" s="351"/>
      <c r="BI18" s="351"/>
      <c r="BJ18" s="351"/>
      <c r="BK18" s="351"/>
      <c r="BL18" s="351"/>
      <c r="BM18" s="351"/>
      <c r="BN18" s="351"/>
      <c r="BO18" s="371"/>
      <c r="BP18" s="371"/>
      <c r="BQ18" s="103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3"/>
    </row>
    <row r="19" spans="1:123" ht="12.75" customHeight="1">
      <c r="A19" s="350" t="s">
        <v>121</v>
      </c>
      <c r="B19" s="347"/>
      <c r="C19" s="347"/>
      <c r="D19" s="364"/>
      <c r="E19" s="347"/>
      <c r="F19" s="347"/>
      <c r="G19" s="347"/>
      <c r="H19" s="360"/>
      <c r="I19" s="347"/>
      <c r="J19" s="364" t="s">
        <v>122</v>
      </c>
      <c r="K19" s="364" t="s">
        <v>122</v>
      </c>
      <c r="L19" s="364" t="s">
        <v>122</v>
      </c>
      <c r="M19" s="364" t="s">
        <v>122</v>
      </c>
      <c r="N19" s="364" t="s">
        <v>122</v>
      </c>
      <c r="O19" s="364" t="s">
        <v>122</v>
      </c>
      <c r="P19" s="364" t="s">
        <v>122</v>
      </c>
      <c r="Q19" s="364" t="s">
        <v>122</v>
      </c>
      <c r="R19" s="347" t="s">
        <v>118</v>
      </c>
      <c r="S19" s="347" t="s">
        <v>119</v>
      </c>
      <c r="T19" s="347" t="s">
        <v>119</v>
      </c>
      <c r="U19" s="368"/>
      <c r="V19" s="368"/>
      <c r="W19" s="368"/>
      <c r="X19" s="368"/>
      <c r="Y19" s="368"/>
      <c r="Z19" s="368"/>
      <c r="AA19" s="368"/>
      <c r="AB19" s="368"/>
      <c r="AC19" s="364"/>
      <c r="AD19" s="364"/>
      <c r="AE19" s="364"/>
      <c r="AF19" s="364" t="s">
        <v>122</v>
      </c>
      <c r="AG19" s="364" t="s">
        <v>122</v>
      </c>
      <c r="AH19" s="347" t="s">
        <v>118</v>
      </c>
      <c r="AI19" s="368" t="s">
        <v>123</v>
      </c>
      <c r="AJ19" s="368" t="s">
        <v>123</v>
      </c>
      <c r="AK19" s="373" t="s">
        <v>123</v>
      </c>
      <c r="AL19" s="373" t="s">
        <v>123</v>
      </c>
      <c r="AM19" s="368" t="s">
        <v>187</v>
      </c>
      <c r="AN19" s="368" t="s">
        <v>187</v>
      </c>
      <c r="AO19" s="368" t="s">
        <v>187</v>
      </c>
      <c r="AP19" s="368" t="s">
        <v>187</v>
      </c>
      <c r="AQ19" s="368" t="s">
        <v>187</v>
      </c>
      <c r="AR19" s="368" t="s">
        <v>121</v>
      </c>
      <c r="AS19" s="368" t="s">
        <v>116</v>
      </c>
      <c r="AT19" s="368" t="s">
        <v>116</v>
      </c>
      <c r="AU19" s="368" t="s">
        <v>116</v>
      </c>
      <c r="AV19" s="368" t="s">
        <v>116</v>
      </c>
      <c r="AW19" s="368" t="s">
        <v>116</v>
      </c>
      <c r="AX19" s="368" t="s">
        <v>116</v>
      </c>
      <c r="AY19" s="368" t="s">
        <v>116</v>
      </c>
      <c r="AZ19" s="368" t="s">
        <v>116</v>
      </c>
      <c r="BA19" s="368" t="s">
        <v>116</v>
      </c>
      <c r="BB19" s="350" t="s">
        <v>121</v>
      </c>
      <c r="BC19" s="352">
        <v>19</v>
      </c>
      <c r="BD19" s="363">
        <v>684</v>
      </c>
      <c r="BE19" s="369" t="s">
        <v>122</v>
      </c>
      <c r="BF19" s="363">
        <f>BE19*36</f>
        <v>288</v>
      </c>
      <c r="BG19" s="370" t="s">
        <v>331</v>
      </c>
      <c r="BH19" s="363">
        <f>BG19*36</f>
        <v>396</v>
      </c>
      <c r="BI19" s="350">
        <v>2</v>
      </c>
      <c r="BJ19" s="350">
        <v>0</v>
      </c>
      <c r="BK19" s="350">
        <v>10</v>
      </c>
      <c r="BL19" s="350">
        <v>4</v>
      </c>
      <c r="BM19" s="350">
        <v>4</v>
      </c>
      <c r="BN19" s="350">
        <v>2</v>
      </c>
      <c r="BO19" s="371">
        <v>2</v>
      </c>
      <c r="BP19" s="371">
        <f>BO19+BN19+BM19+BL19+BK19+BJ19+BI19+BC19</f>
        <v>43</v>
      </c>
      <c r="BQ19" s="103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3"/>
    </row>
    <row r="20" spans="1:123" ht="9" customHeight="1">
      <c r="A20" s="351"/>
      <c r="B20" s="348"/>
      <c r="C20" s="348"/>
      <c r="D20" s="365"/>
      <c r="E20" s="348"/>
      <c r="F20" s="348"/>
      <c r="G20" s="348"/>
      <c r="H20" s="361"/>
      <c r="I20" s="348"/>
      <c r="J20" s="365"/>
      <c r="K20" s="365"/>
      <c r="L20" s="365"/>
      <c r="M20" s="365"/>
      <c r="N20" s="365"/>
      <c r="O20" s="365"/>
      <c r="P20" s="365"/>
      <c r="Q20" s="365"/>
      <c r="R20" s="348"/>
      <c r="S20" s="348"/>
      <c r="T20" s="348"/>
      <c r="U20" s="368"/>
      <c r="V20" s="368"/>
      <c r="W20" s="368"/>
      <c r="X20" s="368"/>
      <c r="Y20" s="368"/>
      <c r="Z20" s="368"/>
      <c r="AA20" s="368"/>
      <c r="AB20" s="368"/>
      <c r="AC20" s="365"/>
      <c r="AD20" s="365"/>
      <c r="AE20" s="365"/>
      <c r="AF20" s="365"/>
      <c r="AG20" s="365"/>
      <c r="AH20" s="348"/>
      <c r="AI20" s="368"/>
      <c r="AJ20" s="368"/>
      <c r="AK20" s="373"/>
      <c r="AL20" s="373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51"/>
      <c r="BC20" s="353"/>
      <c r="BD20" s="351"/>
      <c r="BE20" s="353"/>
      <c r="BF20" s="351"/>
      <c r="BG20" s="353"/>
      <c r="BH20" s="351"/>
      <c r="BI20" s="351"/>
      <c r="BJ20" s="351"/>
      <c r="BK20" s="351"/>
      <c r="BL20" s="351"/>
      <c r="BM20" s="351"/>
      <c r="BN20" s="351"/>
      <c r="BO20" s="371"/>
      <c r="BP20" s="371"/>
      <c r="BQ20" s="103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3"/>
    </row>
    <row r="21" spans="1:123" ht="12.75" customHeight="1" hidden="1">
      <c r="A21" s="350" t="s">
        <v>125</v>
      </c>
      <c r="B21" s="347" t="s">
        <v>116</v>
      </c>
      <c r="C21" s="347" t="s">
        <v>116</v>
      </c>
      <c r="D21" s="347" t="s">
        <v>116</v>
      </c>
      <c r="E21" s="347" t="s">
        <v>116</v>
      </c>
      <c r="F21" s="347" t="s">
        <v>116</v>
      </c>
      <c r="G21" s="347" t="s">
        <v>116</v>
      </c>
      <c r="H21" s="347" t="s">
        <v>116</v>
      </c>
      <c r="I21" s="347" t="s">
        <v>116</v>
      </c>
      <c r="J21" s="347" t="s">
        <v>116</v>
      </c>
      <c r="K21" s="347" t="s">
        <v>116</v>
      </c>
      <c r="L21" s="364" t="s">
        <v>116</v>
      </c>
      <c r="M21" s="347" t="s">
        <v>116</v>
      </c>
      <c r="N21" s="347" t="s">
        <v>116</v>
      </c>
      <c r="O21" s="347" t="s">
        <v>116</v>
      </c>
      <c r="P21" s="347" t="s">
        <v>116</v>
      </c>
      <c r="Q21" s="347" t="s">
        <v>116</v>
      </c>
      <c r="R21" s="347" t="s">
        <v>116</v>
      </c>
      <c r="S21" s="347" t="s">
        <v>116</v>
      </c>
      <c r="T21" s="347" t="s">
        <v>116</v>
      </c>
      <c r="U21" s="347" t="s">
        <v>116</v>
      </c>
      <c r="V21" s="347" t="s">
        <v>116</v>
      </c>
      <c r="W21" s="372" t="s">
        <v>116</v>
      </c>
      <c r="X21" s="347" t="s">
        <v>116</v>
      </c>
      <c r="Y21" s="367" t="s">
        <v>116</v>
      </c>
      <c r="Z21" s="347" t="s">
        <v>116</v>
      </c>
      <c r="AA21" s="347" t="s">
        <v>116</v>
      </c>
      <c r="AB21" s="347" t="s">
        <v>116</v>
      </c>
      <c r="AC21" s="347" t="s">
        <v>116</v>
      </c>
      <c r="AD21" s="347" t="s">
        <v>116</v>
      </c>
      <c r="AE21" s="347" t="s">
        <v>116</v>
      </c>
      <c r="AF21" s="372" t="s">
        <v>116</v>
      </c>
      <c r="AG21" s="347" t="s">
        <v>116</v>
      </c>
      <c r="AH21" s="347" t="s">
        <v>116</v>
      </c>
      <c r="AI21" s="367" t="s">
        <v>116</v>
      </c>
      <c r="AJ21" s="347" t="s">
        <v>116</v>
      </c>
      <c r="AK21" s="372" t="s">
        <v>116</v>
      </c>
      <c r="AL21" s="347" t="s">
        <v>116</v>
      </c>
      <c r="AM21" s="367" t="s">
        <v>116</v>
      </c>
      <c r="AN21" s="347" t="s">
        <v>116</v>
      </c>
      <c r="AO21" s="347" t="s">
        <v>116</v>
      </c>
      <c r="AP21" s="372" t="s">
        <v>116</v>
      </c>
      <c r="AQ21" s="347" t="s">
        <v>116</v>
      </c>
      <c r="AR21" s="367" t="s">
        <v>116</v>
      </c>
      <c r="AS21" s="347" t="s">
        <v>116</v>
      </c>
      <c r="AT21" s="347" t="s">
        <v>116</v>
      </c>
      <c r="AU21" s="347" t="s">
        <v>116</v>
      </c>
      <c r="AV21" s="347" t="s">
        <v>116</v>
      </c>
      <c r="AW21" s="347" t="s">
        <v>116</v>
      </c>
      <c r="AX21" s="347" t="s">
        <v>116</v>
      </c>
      <c r="AY21" s="347" t="s">
        <v>116</v>
      </c>
      <c r="AZ21" s="347" t="s">
        <v>116</v>
      </c>
      <c r="BA21" s="347" t="s">
        <v>116</v>
      </c>
      <c r="BB21" s="350" t="s">
        <v>125</v>
      </c>
      <c r="BC21" s="352">
        <v>0</v>
      </c>
      <c r="BD21" s="350"/>
      <c r="BE21" s="352">
        <v>0</v>
      </c>
      <c r="BF21" s="363"/>
      <c r="BG21" s="352">
        <v>0</v>
      </c>
      <c r="BH21" s="363"/>
      <c r="BI21" s="350">
        <v>0</v>
      </c>
      <c r="BJ21" s="350">
        <v>0</v>
      </c>
      <c r="BK21" s="350">
        <v>0</v>
      </c>
      <c r="BL21" s="350">
        <v>0</v>
      </c>
      <c r="BM21" s="350">
        <v>0</v>
      </c>
      <c r="BN21" s="350">
        <v>0</v>
      </c>
      <c r="BO21" s="371">
        <v>0</v>
      </c>
      <c r="BP21" s="371">
        <v>0</v>
      </c>
      <c r="BQ21" s="103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3"/>
    </row>
    <row r="22" spans="1:123" ht="12.75" customHeight="1" hidden="1">
      <c r="A22" s="351"/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48"/>
      <c r="Y22" s="362"/>
      <c r="Z22" s="362"/>
      <c r="AA22" s="362"/>
      <c r="AB22" s="362"/>
      <c r="AC22" s="362"/>
      <c r="AD22" s="362"/>
      <c r="AE22" s="362"/>
      <c r="AF22" s="362"/>
      <c r="AG22" s="348"/>
      <c r="AH22" s="348"/>
      <c r="AI22" s="362"/>
      <c r="AJ22" s="362"/>
      <c r="AK22" s="362"/>
      <c r="AL22" s="348"/>
      <c r="AM22" s="362"/>
      <c r="AN22" s="362"/>
      <c r="AO22" s="362"/>
      <c r="AP22" s="362"/>
      <c r="AQ22" s="366"/>
      <c r="AR22" s="362"/>
      <c r="AS22" s="348"/>
      <c r="AT22" s="362"/>
      <c r="AU22" s="362"/>
      <c r="AV22" s="362"/>
      <c r="AW22" s="362"/>
      <c r="AX22" s="362"/>
      <c r="AY22" s="362"/>
      <c r="AZ22" s="362"/>
      <c r="BA22" s="362"/>
      <c r="BB22" s="351"/>
      <c r="BC22" s="353"/>
      <c r="BD22" s="351"/>
      <c r="BE22" s="353"/>
      <c r="BF22" s="351"/>
      <c r="BG22" s="353"/>
      <c r="BH22" s="351"/>
      <c r="BI22" s="351"/>
      <c r="BJ22" s="351"/>
      <c r="BK22" s="351"/>
      <c r="BL22" s="351"/>
      <c r="BM22" s="351"/>
      <c r="BN22" s="351"/>
      <c r="BO22" s="371"/>
      <c r="BP22" s="371"/>
      <c r="BQ22" s="103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3"/>
    </row>
    <row r="23" spans="53:123" ht="21.75" customHeight="1">
      <c r="BA23" s="105"/>
      <c r="BB23" s="102" t="s">
        <v>47</v>
      </c>
      <c r="BC23" s="102">
        <f aca="true" t="shared" si="0" ref="BC23:BP23">SUM(BC15:BC19)</f>
        <v>84</v>
      </c>
      <c r="BD23" s="102">
        <f t="shared" si="0"/>
        <v>2988</v>
      </c>
      <c r="BE23" s="102">
        <f t="shared" si="0"/>
        <v>0</v>
      </c>
      <c r="BF23" s="102">
        <f t="shared" si="0"/>
        <v>1440</v>
      </c>
      <c r="BG23" s="102">
        <f t="shared" si="0"/>
        <v>15</v>
      </c>
      <c r="BH23" s="102">
        <f t="shared" si="0"/>
        <v>1584</v>
      </c>
      <c r="BI23" s="102">
        <f t="shared" si="0"/>
        <v>6</v>
      </c>
      <c r="BJ23" s="102">
        <f t="shared" si="0"/>
        <v>8</v>
      </c>
      <c r="BK23" s="102">
        <f t="shared" si="0"/>
        <v>16</v>
      </c>
      <c r="BL23" s="102">
        <f t="shared" si="0"/>
        <v>4</v>
      </c>
      <c r="BM23" s="102">
        <f t="shared" si="0"/>
        <v>4</v>
      </c>
      <c r="BN23" s="102">
        <f t="shared" si="0"/>
        <v>2</v>
      </c>
      <c r="BO23" s="102">
        <f t="shared" si="0"/>
        <v>23</v>
      </c>
      <c r="BP23" s="102">
        <f t="shared" si="0"/>
        <v>147</v>
      </c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</row>
    <row r="24" spans="1:132" s="106" customFormat="1" ht="13.5" customHeight="1" thickBot="1">
      <c r="A24" s="29" t="s">
        <v>126</v>
      </c>
      <c r="AV24" s="107"/>
      <c r="AW24" s="107"/>
      <c r="AX24" s="107"/>
      <c r="AY24" s="107"/>
      <c r="AZ24" s="107"/>
      <c r="BA24" s="107"/>
      <c r="BB24" s="107"/>
      <c r="BC24" s="107"/>
      <c r="BD24" s="107"/>
      <c r="BM24" s="61"/>
      <c r="BN24" s="61"/>
      <c r="BO24" s="61"/>
      <c r="DX24" s="108"/>
      <c r="DY24" s="108"/>
      <c r="DZ24" s="108"/>
      <c r="EA24" s="108"/>
      <c r="EB24" s="108"/>
    </row>
    <row r="25" spans="1:132" s="106" customFormat="1" ht="13.5" customHeight="1" thickBot="1">
      <c r="A25" s="30"/>
      <c r="B25" s="109" t="s">
        <v>81</v>
      </c>
      <c r="M25" s="31" t="s">
        <v>118</v>
      </c>
      <c r="N25" s="109" t="s">
        <v>127</v>
      </c>
      <c r="Z25" s="31" t="s">
        <v>120</v>
      </c>
      <c r="AB25" s="355" t="s">
        <v>242</v>
      </c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7"/>
      <c r="AO25" s="357"/>
      <c r="AP25" s="357"/>
      <c r="AQ25" s="357"/>
      <c r="AR25" s="31" t="s">
        <v>122</v>
      </c>
      <c r="AT25" s="358" t="s">
        <v>131</v>
      </c>
      <c r="AU25" s="359"/>
      <c r="AV25" s="359"/>
      <c r="AW25" s="359"/>
      <c r="AX25" s="359"/>
      <c r="AY25" s="359"/>
      <c r="AZ25" s="359"/>
      <c r="BA25" s="359"/>
      <c r="BB25" s="359"/>
      <c r="BC25" s="359"/>
      <c r="BD25" s="335"/>
      <c r="BE25" s="335"/>
      <c r="BF25" s="31" t="s">
        <v>123</v>
      </c>
      <c r="BH25" s="345" t="s">
        <v>128</v>
      </c>
      <c r="BI25" s="345"/>
      <c r="BJ25" s="345"/>
      <c r="BK25" s="345"/>
      <c r="BL25" s="346"/>
      <c r="BM25" s="111" t="s">
        <v>119</v>
      </c>
      <c r="BN25" s="109" t="s">
        <v>22</v>
      </c>
      <c r="DX25" s="108"/>
      <c r="DY25" s="108"/>
      <c r="DZ25" s="108"/>
      <c r="EA25" s="108"/>
      <c r="EB25" s="108"/>
    </row>
    <row r="26" spans="28:132" s="106" customFormat="1" ht="25.5" customHeight="1" thickBot="1"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7"/>
      <c r="AO26" s="357"/>
      <c r="AP26" s="357"/>
      <c r="AQ26" s="357"/>
      <c r="AR26" s="112"/>
      <c r="AT26" s="359"/>
      <c r="AU26" s="359"/>
      <c r="AV26" s="359"/>
      <c r="AW26" s="359"/>
      <c r="AX26" s="359"/>
      <c r="AY26" s="359"/>
      <c r="AZ26" s="359"/>
      <c r="BA26" s="359"/>
      <c r="BB26" s="359"/>
      <c r="BC26" s="359"/>
      <c r="BD26" s="335"/>
      <c r="BE26" s="335"/>
      <c r="BH26" s="345"/>
      <c r="BI26" s="345"/>
      <c r="BJ26" s="345"/>
      <c r="BK26" s="345"/>
      <c r="BL26" s="346"/>
      <c r="BM26" s="110"/>
      <c r="BN26" s="110"/>
      <c r="BO26" s="110"/>
      <c r="BP26" s="110"/>
      <c r="BQ26" s="110"/>
      <c r="BR26" s="110"/>
      <c r="DX26" s="108"/>
      <c r="DY26" s="108"/>
      <c r="DZ26" s="108"/>
      <c r="EA26" s="108"/>
      <c r="EB26" s="108"/>
    </row>
    <row r="27" spans="1:30" ht="13.5" customHeight="1" thickBot="1">
      <c r="A27" s="32" t="s">
        <v>124</v>
      </c>
      <c r="B27" s="344" t="s">
        <v>188</v>
      </c>
      <c r="C27" s="344"/>
      <c r="D27" s="344"/>
      <c r="E27" s="344"/>
      <c r="F27" s="344"/>
      <c r="G27" s="344"/>
      <c r="H27" s="344"/>
      <c r="I27" s="344"/>
      <c r="J27" s="344"/>
      <c r="K27" s="344"/>
      <c r="P27" s="114" t="s">
        <v>121</v>
      </c>
      <c r="Q27" s="337" t="s">
        <v>189</v>
      </c>
      <c r="R27" s="337"/>
      <c r="S27" s="337"/>
      <c r="T27" s="337"/>
      <c r="U27" s="337"/>
      <c r="V27" s="337"/>
      <c r="W27" s="337"/>
      <c r="X27" s="337"/>
      <c r="Y27" s="337"/>
      <c r="Z27" s="337"/>
      <c r="AC27" s="111" t="s">
        <v>116</v>
      </c>
      <c r="AD27" s="109" t="s">
        <v>129</v>
      </c>
    </row>
    <row r="28" spans="2:69" ht="25.5" customHeight="1"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115"/>
      <c r="M28" s="115"/>
      <c r="N28" s="115"/>
      <c r="O28" s="115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106"/>
      <c r="AB28" s="106"/>
      <c r="AC28" s="106"/>
      <c r="AD28" s="106"/>
      <c r="AE28" s="106"/>
      <c r="AF28" s="116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R28" s="106"/>
      <c r="AS28" s="106"/>
      <c r="AT28" s="118"/>
      <c r="AU28" s="117"/>
      <c r="AV28" s="117"/>
      <c r="AW28" s="117"/>
      <c r="AX28" s="117"/>
      <c r="AY28" s="117"/>
      <c r="AZ28" s="117"/>
      <c r="BA28" s="117"/>
      <c r="BB28" s="117"/>
      <c r="BC28" s="113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</row>
    <row r="29" spans="6:69" ht="12.75">
      <c r="F29" s="120"/>
      <c r="G29" s="120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20"/>
      <c r="T29" s="120"/>
      <c r="U29" s="120"/>
      <c r="V29" s="120"/>
      <c r="W29" s="120"/>
      <c r="X29" s="120"/>
      <c r="Y29" s="120"/>
      <c r="Z29" s="120"/>
      <c r="AF29" s="103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T29" s="103"/>
      <c r="AU29" s="117"/>
      <c r="AV29" s="117"/>
      <c r="AW29" s="117"/>
      <c r="AX29" s="117"/>
      <c r="AY29" s="117"/>
      <c r="AZ29" s="117"/>
      <c r="BA29" s="117"/>
      <c r="BB29" s="117"/>
      <c r="BC29" s="113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</row>
    <row r="30" spans="48:68" ht="13.5" customHeight="1">
      <c r="AV30" s="106"/>
      <c r="AW30" s="106"/>
      <c r="AX30" s="106"/>
      <c r="AY30" s="106"/>
      <c r="AZ30" s="106"/>
      <c r="BA30" s="106"/>
      <c r="BM30" s="106"/>
      <c r="BN30" s="106"/>
      <c r="BO30" s="106"/>
      <c r="BP30" s="106"/>
    </row>
    <row r="31" spans="7:25" ht="12.75"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W31" s="33"/>
      <c r="X31" s="33"/>
      <c r="Y31" s="33"/>
    </row>
  </sheetData>
  <sheetProtection/>
  <mergeCells count="370">
    <mergeCell ref="H19:H20"/>
    <mergeCell ref="Q12:Q13"/>
    <mergeCell ref="R12:R13"/>
    <mergeCell ref="J11:J13"/>
    <mergeCell ref="K11:M11"/>
    <mergeCell ref="N11:N13"/>
    <mergeCell ref="O15:O16"/>
    <mergeCell ref="P15:P16"/>
    <mergeCell ref="M15:M16"/>
    <mergeCell ref="N15:N16"/>
    <mergeCell ref="AM6:BB6"/>
    <mergeCell ref="AM7:AS7"/>
    <mergeCell ref="AM4:BC4"/>
    <mergeCell ref="V12:V13"/>
    <mergeCell ref="X12:X13"/>
    <mergeCell ref="AR12:AR13"/>
    <mergeCell ref="AG4:AH4"/>
    <mergeCell ref="Z12:Z13"/>
    <mergeCell ref="AA11:AA13"/>
    <mergeCell ref="Y12:Y13"/>
    <mergeCell ref="A11:A14"/>
    <mergeCell ref="B11:E11"/>
    <mergeCell ref="F11:F13"/>
    <mergeCell ref="G11:I11"/>
    <mergeCell ref="T12:T13"/>
    <mergeCell ref="U12:U13"/>
    <mergeCell ref="O11:R11"/>
    <mergeCell ref="M12:M13"/>
    <mergeCell ref="O12:O13"/>
    <mergeCell ref="P12:P13"/>
    <mergeCell ref="AF1:BF1"/>
    <mergeCell ref="A8:BA8"/>
    <mergeCell ref="BB8:BP8"/>
    <mergeCell ref="AH12:AH13"/>
    <mergeCell ref="S11:S13"/>
    <mergeCell ref="T11:V11"/>
    <mergeCell ref="W11:W13"/>
    <mergeCell ref="X11:Z11"/>
    <mergeCell ref="E2:P2"/>
    <mergeCell ref="Q3:Z3"/>
    <mergeCell ref="AB11:AE11"/>
    <mergeCell ref="AF11:AF13"/>
    <mergeCell ref="AG11:AI11"/>
    <mergeCell ref="AB12:AB13"/>
    <mergeCell ref="AC12:AC13"/>
    <mergeCell ref="AD12:AD13"/>
    <mergeCell ref="AE12:AE13"/>
    <mergeCell ref="AG12:AG13"/>
    <mergeCell ref="AI12:AI13"/>
    <mergeCell ref="AO11:AR11"/>
    <mergeCell ref="AS11:AS13"/>
    <mergeCell ref="AN12:AN13"/>
    <mergeCell ref="AO12:AO13"/>
    <mergeCell ref="AP12:AP13"/>
    <mergeCell ref="AX12:AX13"/>
    <mergeCell ref="BN11:BN14"/>
    <mergeCell ref="BM12:BM14"/>
    <mergeCell ref="AT11:AV11"/>
    <mergeCell ref="AW11:AW13"/>
    <mergeCell ref="AX11:BA11"/>
    <mergeCell ref="BB11:BB14"/>
    <mergeCell ref="AT12:AT13"/>
    <mergeCell ref="AU12:AU13"/>
    <mergeCell ref="AV12:AV13"/>
    <mergeCell ref="AY12:AY13"/>
    <mergeCell ref="BO11:BO14"/>
    <mergeCell ref="BP11:BP14"/>
    <mergeCell ref="B12:B13"/>
    <mergeCell ref="C12:C13"/>
    <mergeCell ref="D12:D13"/>
    <mergeCell ref="E12:E13"/>
    <mergeCell ref="G12:G13"/>
    <mergeCell ref="H12:H13"/>
    <mergeCell ref="I12:I13"/>
    <mergeCell ref="AQ12:AQ13"/>
    <mergeCell ref="BL12:BL14"/>
    <mergeCell ref="BC13:BD13"/>
    <mergeCell ref="BE13:BF13"/>
    <mergeCell ref="BG13:BH13"/>
    <mergeCell ref="BC11:BH12"/>
    <mergeCell ref="BI11:BI14"/>
    <mergeCell ref="BJ11:BM11"/>
    <mergeCell ref="BJ12:BJ14"/>
    <mergeCell ref="AK12:AK13"/>
    <mergeCell ref="AL12:AL13"/>
    <mergeCell ref="AM12:AM13"/>
    <mergeCell ref="K12:K13"/>
    <mergeCell ref="L12:L13"/>
    <mergeCell ref="BK12:BK14"/>
    <mergeCell ref="BA12:BA13"/>
    <mergeCell ref="AZ12:AZ13"/>
    <mergeCell ref="AJ11:AJ13"/>
    <mergeCell ref="AK11:AN11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U15:U16"/>
    <mergeCell ref="V15:V16"/>
    <mergeCell ref="X15:X16"/>
    <mergeCell ref="Q15:Q16"/>
    <mergeCell ref="W15:W16"/>
    <mergeCell ref="S15:S16"/>
    <mergeCell ref="T15:T16"/>
    <mergeCell ref="R15:R16"/>
    <mergeCell ref="AO15:AO16"/>
    <mergeCell ref="AN15:AN16"/>
    <mergeCell ref="Y15:Y16"/>
    <mergeCell ref="Z15:Z16"/>
    <mergeCell ref="AA15:AA16"/>
    <mergeCell ref="AB15:AB16"/>
    <mergeCell ref="AC15:AC16"/>
    <mergeCell ref="AE15:AE16"/>
    <mergeCell ref="AF15:AF16"/>
    <mergeCell ref="AR15:AR16"/>
    <mergeCell ref="AD15:AD16"/>
    <mergeCell ref="AG15:AG16"/>
    <mergeCell ref="AI15:AI16"/>
    <mergeCell ref="AJ15:AJ16"/>
    <mergeCell ref="AH15:AH16"/>
    <mergeCell ref="AK15:AK16"/>
    <mergeCell ref="AL15:AL16"/>
    <mergeCell ref="AM15:AM16"/>
    <mergeCell ref="AP15:AP16"/>
    <mergeCell ref="BA15:BA16"/>
    <mergeCell ref="BB15:BB16"/>
    <mergeCell ref="BC15:BC16"/>
    <mergeCell ref="AS15:AS16"/>
    <mergeCell ref="AT15:AT16"/>
    <mergeCell ref="AU15:AU16"/>
    <mergeCell ref="AV15:AV16"/>
    <mergeCell ref="BH15:BH16"/>
    <mergeCell ref="BO15:BO16"/>
    <mergeCell ref="BP15:BP16"/>
    <mergeCell ref="BI15:BI16"/>
    <mergeCell ref="BJ15:BJ16"/>
    <mergeCell ref="BK15:BK16"/>
    <mergeCell ref="BL15:BL16"/>
    <mergeCell ref="BM15:BM16"/>
    <mergeCell ref="BN15:BN16"/>
    <mergeCell ref="G17:G18"/>
    <mergeCell ref="H17:H18"/>
    <mergeCell ref="BE15:BE16"/>
    <mergeCell ref="BF15:BF16"/>
    <mergeCell ref="BG15:BG16"/>
    <mergeCell ref="BD15:BD16"/>
    <mergeCell ref="AW15:AW16"/>
    <mergeCell ref="AX15:AX16"/>
    <mergeCell ref="AY15:AY16"/>
    <mergeCell ref="AZ15:AZ16"/>
    <mergeCell ref="A17:A18"/>
    <mergeCell ref="B17:B18"/>
    <mergeCell ref="C17:C18"/>
    <mergeCell ref="D17:D18"/>
    <mergeCell ref="E17:E18"/>
    <mergeCell ref="F17:F18"/>
    <mergeCell ref="Q17:Q18"/>
    <mergeCell ref="R17:R18"/>
    <mergeCell ref="O17:O18"/>
    <mergeCell ref="L17:L18"/>
    <mergeCell ref="M17:M18"/>
    <mergeCell ref="N17:N18"/>
    <mergeCell ref="I17:I18"/>
    <mergeCell ref="J17:J18"/>
    <mergeCell ref="K17:K18"/>
    <mergeCell ref="B19:B20"/>
    <mergeCell ref="Y17:Y18"/>
    <mergeCell ref="AB17:AB18"/>
    <mergeCell ref="U17:U18"/>
    <mergeCell ref="V17:V18"/>
    <mergeCell ref="W17:W18"/>
    <mergeCell ref="X17:X18"/>
    <mergeCell ref="AC17:AC18"/>
    <mergeCell ref="AD17:AD18"/>
    <mergeCell ref="AE17:AE18"/>
    <mergeCell ref="S17:S18"/>
    <mergeCell ref="T17:T18"/>
    <mergeCell ref="C19:C20"/>
    <mergeCell ref="D19:D20"/>
    <mergeCell ref="E19:E20"/>
    <mergeCell ref="F19:F20"/>
    <mergeCell ref="P17:P18"/>
    <mergeCell ref="G19:G20"/>
    <mergeCell ref="AL17:AL18"/>
    <mergeCell ref="AM17:AM18"/>
    <mergeCell ref="AN17:AN18"/>
    <mergeCell ref="AF17:AF18"/>
    <mergeCell ref="AG17:AG18"/>
    <mergeCell ref="AH17:AH18"/>
    <mergeCell ref="AI17:AI18"/>
    <mergeCell ref="AA17:AA18"/>
    <mergeCell ref="AK17:AK18"/>
    <mergeCell ref="BD17:BD18"/>
    <mergeCell ref="AW17:AW18"/>
    <mergeCell ref="AX17:AX18"/>
    <mergeCell ref="AY17:AY18"/>
    <mergeCell ref="AZ17:AZ18"/>
    <mergeCell ref="AV17:AV18"/>
    <mergeCell ref="BO17:BO18"/>
    <mergeCell ref="BP17:BP18"/>
    <mergeCell ref="BI17:BI18"/>
    <mergeCell ref="BJ17:BJ18"/>
    <mergeCell ref="BK17:BK18"/>
    <mergeCell ref="BL17:BL18"/>
    <mergeCell ref="I19:I20"/>
    <mergeCell ref="A19:A20"/>
    <mergeCell ref="BM17:BM18"/>
    <mergeCell ref="BN17:BN18"/>
    <mergeCell ref="BE17:BE18"/>
    <mergeCell ref="BF17:BF18"/>
    <mergeCell ref="BG17:BG18"/>
    <mergeCell ref="BH17:BH18"/>
    <mergeCell ref="BA17:BA18"/>
    <mergeCell ref="BB17:BB18"/>
    <mergeCell ref="J19:J20"/>
    <mergeCell ref="K19:K20"/>
    <mergeCell ref="L19:L20"/>
    <mergeCell ref="U19:U20"/>
    <mergeCell ref="M19:M20"/>
    <mergeCell ref="N19:N20"/>
    <mergeCell ref="O19:O20"/>
    <mergeCell ref="P19:P20"/>
    <mergeCell ref="AF19:AF20"/>
    <mergeCell ref="W19:W20"/>
    <mergeCell ref="X19:X20"/>
    <mergeCell ref="Q19:Q20"/>
    <mergeCell ref="R19:R20"/>
    <mergeCell ref="S19:S20"/>
    <mergeCell ref="T19:T20"/>
    <mergeCell ref="Y19:Y20"/>
    <mergeCell ref="V19:V20"/>
    <mergeCell ref="AK19:AK20"/>
    <mergeCell ref="AL19:AL20"/>
    <mergeCell ref="AM19:AM20"/>
    <mergeCell ref="AN19:AN20"/>
    <mergeCell ref="Z19:Z20"/>
    <mergeCell ref="AA19:AA20"/>
    <mergeCell ref="AB19:AB20"/>
    <mergeCell ref="AC19:AC20"/>
    <mergeCell ref="AD19:AD20"/>
    <mergeCell ref="AE19:AE20"/>
    <mergeCell ref="BD19:BD20"/>
    <mergeCell ref="AO19:AO20"/>
    <mergeCell ref="AP19:AP20"/>
    <mergeCell ref="AQ19:AQ20"/>
    <mergeCell ref="AR19:AR20"/>
    <mergeCell ref="AS19:AS20"/>
    <mergeCell ref="AT19:AT20"/>
    <mergeCell ref="AV19:AV20"/>
    <mergeCell ref="AU19:AU20"/>
    <mergeCell ref="BP19:BP20"/>
    <mergeCell ref="BI19:BI20"/>
    <mergeCell ref="BJ19:BJ20"/>
    <mergeCell ref="BK19:BK20"/>
    <mergeCell ref="BL19:BL20"/>
    <mergeCell ref="BM19:BM20"/>
    <mergeCell ref="BN19:BN20"/>
    <mergeCell ref="A21:A22"/>
    <mergeCell ref="B21:B22"/>
    <mergeCell ref="C21:C22"/>
    <mergeCell ref="D21:D22"/>
    <mergeCell ref="AW19:AW20"/>
    <mergeCell ref="AX19:AX20"/>
    <mergeCell ref="AG19:AG20"/>
    <mergeCell ref="AH19:AH20"/>
    <mergeCell ref="AI19:AI20"/>
    <mergeCell ref="AJ19:AJ20"/>
    <mergeCell ref="S21:S22"/>
    <mergeCell ref="T21:T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I21:AI22"/>
    <mergeCell ref="AJ21:AJ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K21:AK22"/>
    <mergeCell ref="AL21:AL22"/>
    <mergeCell ref="AM21:AM22"/>
    <mergeCell ref="AN21:AN22"/>
    <mergeCell ref="AO21:AO22"/>
    <mergeCell ref="AP21:AP22"/>
    <mergeCell ref="BP21:BP22"/>
    <mergeCell ref="BI21:BI22"/>
    <mergeCell ref="BJ21:BJ22"/>
    <mergeCell ref="BK21:BK22"/>
    <mergeCell ref="BL21:BL22"/>
    <mergeCell ref="BM21:BM22"/>
    <mergeCell ref="BN21:BN22"/>
    <mergeCell ref="BH21:BH22"/>
    <mergeCell ref="BG19:BG20"/>
    <mergeCell ref="BH19:BH20"/>
    <mergeCell ref="AY19:AY20"/>
    <mergeCell ref="AZ19:AZ20"/>
    <mergeCell ref="BO21:BO22"/>
    <mergeCell ref="AY21:AY22"/>
    <mergeCell ref="AZ21:AZ22"/>
    <mergeCell ref="BO19:BO20"/>
    <mergeCell ref="BB19:BB20"/>
    <mergeCell ref="BG21:BG22"/>
    <mergeCell ref="BE19:BE20"/>
    <mergeCell ref="BF19:BF20"/>
    <mergeCell ref="AS21:AS22"/>
    <mergeCell ref="AT21:AT22"/>
    <mergeCell ref="AW21:AW22"/>
    <mergeCell ref="AX21:AX22"/>
    <mergeCell ref="AU21:AU22"/>
    <mergeCell ref="AV21:AV22"/>
    <mergeCell ref="BC19:BC20"/>
    <mergeCell ref="BF21:BF22"/>
    <mergeCell ref="BC17:BC18"/>
    <mergeCell ref="AQ17:AQ18"/>
    <mergeCell ref="AR17:AR18"/>
    <mergeCell ref="AS17:AS18"/>
    <mergeCell ref="AT17:AT18"/>
    <mergeCell ref="AU17:AU18"/>
    <mergeCell ref="AQ21:AQ22"/>
    <mergeCell ref="AR21:AR22"/>
    <mergeCell ref="BA19:BA20"/>
    <mergeCell ref="G31:Q31"/>
    <mergeCell ref="AB25:AQ26"/>
    <mergeCell ref="AT25:BE26"/>
    <mergeCell ref="Z17:Z18"/>
    <mergeCell ref="AJ17:AJ18"/>
    <mergeCell ref="AO17:AO18"/>
    <mergeCell ref="AP17:AP18"/>
    <mergeCell ref="BA21:BA22"/>
    <mergeCell ref="BB21:BB22"/>
    <mergeCell ref="BC21:BC22"/>
    <mergeCell ref="Q27:Z28"/>
    <mergeCell ref="AB3:AE3"/>
    <mergeCell ref="Z5:AK5"/>
    <mergeCell ref="AF3:BB3"/>
    <mergeCell ref="B27:K28"/>
    <mergeCell ref="BH25:BL26"/>
    <mergeCell ref="AQ15:AQ16"/>
    <mergeCell ref="BD6:BL6"/>
    <mergeCell ref="BD21:BD22"/>
    <mergeCell ref="BE21:BE22"/>
  </mergeCells>
  <conditionalFormatting sqref="E5:P5">
    <cfRule type="cellIs" priority="1" dxfId="2" operator="equal" stopIfTrue="1">
      <formula>"План утвержден"</formula>
    </cfRule>
    <cfRule type="cellIs" priority="2" dxfId="3" operator="equal" stopIfTrue="1">
      <formula>"План НЕ утвержден"</formula>
    </cfRule>
  </conditionalFormatting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</dc:creator>
  <cp:keywords/>
  <dc:description/>
  <cp:lastModifiedBy>Пользователь Windows</cp:lastModifiedBy>
  <cp:lastPrinted>2016-09-21T08:18:52Z</cp:lastPrinted>
  <dcterms:created xsi:type="dcterms:W3CDTF">2010-11-09T15:07:55Z</dcterms:created>
  <dcterms:modified xsi:type="dcterms:W3CDTF">2019-06-03T07:23:40Z</dcterms:modified>
  <cp:category/>
  <cp:version/>
  <cp:contentType/>
  <cp:contentStatus/>
</cp:coreProperties>
</file>